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4- INFORMACION PRESUPUESTARIA 0425\"/>
    </mc:Choice>
  </mc:AlternateContent>
  <xr:revisionPtr revIDLastSave="0" documentId="8_{0A0F098A-2128-430E-8FFB-CBD742DEEA96}" xr6:coauthVersionLast="47" xr6:coauthVersionMax="47" xr10:uidLastSave="{00000000-0000-0000-0000-000000000000}"/>
  <bookViews>
    <workbookView xWindow="0" yWindow="814" windowWidth="19791" windowHeight="16715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<sst xmlns="http://schemas.openxmlformats.org/spreadsheetml/2006/main" count="190" uniqueCount="137">
  <si>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</si>
  <si>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</si>
  <si>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</si>
  <si>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</si>
  <si>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</si>
  <si>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</si>
  <si>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</si>
  <si>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</si>
  <si>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</si>
  <si>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</si>
  <si>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</si>
  <si>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</si>
  <si>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</si>
  <si>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</si>
  <si>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</si>
  <si>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</si>
  <si>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</si>
  <si>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</si>
  <si>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</si>
  <si>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</si>
  <si>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</si>
  <si>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</si>
  <si>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</si>
  <si>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</si>
  <si>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</si>
  <si>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</si>
  <si>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</si>
  <si>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</si>
  <si>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</si>
  <si>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</si>
  <si>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</si>
  <si>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</si>
  <si>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</si>
  <si>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</si>
  <si>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</si>
  <si>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</si>
  <si>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</si>
  <si>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</si>
  <si>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</si>
  <si>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</si>
  <si>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</si>
  <si>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</si>
  <si>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</si>
  <si>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</si>
  <si>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</si>
  <si>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</si>
  <si>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</si>
  <si>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</si>
  <si>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</si>
  <si>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</si>
  <si>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</si>
  <si>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</si>
  <si>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</si>
  <si>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</si>
  <si>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</si>
  <si>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</si>
  <si>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</si>
  <si>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</si>
  <si>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</si>
  <si>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</si>
  <si>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</si>
  <si>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</si>
  <si>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</si>
  <si>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</si>
  <si>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</si>
  <si>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</si>
  <si>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</si>
  <si>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</si>
  <si>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</si>
  <si>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</si>
  <si>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</si>
  <si>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</si>
  <si>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</si>
  <si>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</si>
  <si>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</si>
  <si>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</si>
  <si>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</si>
  <si>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</si>
  <si>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</si>
  <si>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</si>
  <si>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</si>
  <si>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</si>
  <si>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</si>
  <si>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</si>
  <si>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</si>
  <si>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</si>
  <si>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</si>
  <si>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</si>
  <si>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</si>
  <si>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</si>
  <si>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</si>
  <si>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</si>
  <si>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</si>
  <si>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</si>
  <si>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</si>
  <si>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</si>
  <si>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</si>
  <si>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</si>
  <si>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</si>
  <si>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</si>
  <si>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</si>
  <si>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</si>
  <si>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</si>
  <si>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</si>
  <si>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</si>
  <si>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</si>
  <si>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</si>
  <si>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</si>
  <si>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</si>
  <si>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</si>
  <si>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</si>
  <si>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</si>
  <si>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</si>
  <si>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</si>
  <si>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</si>
  <si>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</si>
  <si>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</si>
  <si>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</si>
  <si>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</si>
  <si>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</si>
  <si>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</si>
  <si>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</si>
  <si>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</si>
  <si>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</si>
  <si>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</si>
  <si>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</si>
  <si>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</si>
  <si>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</si>
  <si>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PLANEACIÓN DE IRAPUATO, GTO.
Estado Analítico del Ejercicio del Presupuesto de Egresos
Clasificación por Objeto del Gasto (Capítulo y Concepto)
Del 1 de Enero al 31 de Diciembre de 2025
(Cifras en Pesos)</t>
  </si>
  <si>
    <t>INSTITUTO MUNICIPAL DE PLANEACIÓN DE IRAPUATO, GTO.
Estado Analítico del Ejercicio del Presupuesto de Egresos
Clasificación Económica (por Tipo de Gasto)
Del 1 de Enero al 31 de Diciembre de 2025
(Cifras en Pesos)</t>
  </si>
  <si>
    <t>31120M15P010000 IMPLAN IRAPUATO DIRECCIO</t>
  </si>
  <si>
    <t>31120M15P020000 DIRECCION VINCULACION</t>
  </si>
  <si>
    <t>31120M15P030000 DIRECCION GESTION DE PLA</t>
  </si>
  <si>
    <t>31120M15P040000 DIRECCION DE PROCESOS DE</t>
  </si>
  <si>
    <t>31120M15P050000 DIRECCION DE GEOSTADISTI</t>
  </si>
  <si>
    <t>INSTITUTO MUNICIPAL DE PLANEACIÓN DE IRAPUATO, GTO.
Estado Analítico del Ejercicio del Presupuesto de Egresos
Clasificación Administrativa
Del 1 de Enero al 31 de Diciembre de 2025
(Cifras en Pesos)</t>
  </si>
  <si>
    <t>INSTITUTO MUNICIPAL DE PLANEACIÓN DE IRAPUATO,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</si>
</sst>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G14" sqref="G14"/>
    </sheetView>
  </sheetViews>
  <sheetFormatPr baseColWidth="10" defaultColWidth="12" defaultRowHeight="10.3" x14ac:dyDescent="0.25"/>
  <cols>
    <col min="1" max="1" width="80.453125" style="1" customWidth="1"/>
    <col min="2" max="7" width="18.36328125" style="1" customWidth="1"/>
    <col min="8" max="16384" width="12" style="1"/>
  </cols>
  <sheetData>
    <row r="1" spans="1:7" ht="57" customHeight="1" x14ac:dyDescent="0.25">
      <c r="A1" s="34" t="s">
        <v>135</v>
      </c>
      <c r="B1" s="35"/>
      <c r="C1" s="35"/>
      <c r="D1" s="35"/>
      <c r="E1" s="35"/>
      <c r="F1" s="35"/>
      <c r="G1" s="36"/>
    </row>
    <row r="2" spans="1:7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5">
      <c r="A4" s="13"/>
      <c r="B4" s="4"/>
      <c r="C4" s="4"/>
      <c r="D4" s="4"/>
      <c r="E4" s="4"/>
      <c r="F4" s="4"/>
      <c r="G4" s="4"/>
    </row>
    <row r="5" spans="1:7" x14ac:dyDescent="0.25">
      <c r="A5" s="14" t="s">
        <v>130</v>
      </c>
      <c r="B5" s="23">
        <v>10195305.1</v>
      </c>
      <c r="C5" s="23">
        <v>-152696.16</v>
      </c>
      <c r="D5" s="23">
        <f>B5+C5</f>
        <v>10042608.939999999</v>
      </c>
      <c r="E5" s="23">
        <v>8556562.7699999996</v>
      </c>
      <c r="F5" s="23">
        <v>8343396.8799999999</v>
      </c>
      <c r="G5" s="23">
        <f>D5-E5</f>
        <v>1486046.17</v>
      </c>
    </row>
    <row r="6" spans="1:7" x14ac:dyDescent="0.25">
      <c r="A6" s="14" t="s">
        <v>131</v>
      </c>
      <c r="B6" s="23">
        <v>827135</v>
      </c>
      <c r="C6" s="23">
        <v>-300922</v>
      </c>
      <c r="D6" s="23">
        <f t="shared" ref="D6:D11" si="0">B6+C6</f>
        <v>526213</v>
      </c>
      <c r="E6" s="23">
        <v>462752.26</v>
      </c>
      <c r="F6" s="23">
        <v>459203.26</v>
      </c>
      <c r="G6" s="23">
        <f t="shared" ref="G6:G11" si="1">D6-E6</f>
        <v>63460.739999999991</v>
      </c>
    </row>
    <row r="7" spans="1:7" x14ac:dyDescent="0.25">
      <c r="A7" s="14" t="s">
        <v>132</v>
      </c>
      <c r="B7" s="23">
        <v>16689197.460000001</v>
      </c>
      <c r="C7" s="23">
        <v>6042004.6799999997</v>
      </c>
      <c r="D7" s="23">
        <f t="shared" si="0"/>
        <v>22731202.140000001</v>
      </c>
      <c r="E7" s="23">
        <v>15528202.57</v>
      </c>
      <c r="F7" s="23">
        <v>14412070.060000001</v>
      </c>
      <c r="G7" s="23">
        <f t="shared" si="1"/>
        <v>7202999.5700000003</v>
      </c>
    </row>
    <row r="8" spans="1:7" x14ac:dyDescent="0.25">
      <c r="A8" s="14" t="s">
        <v>133</v>
      </c>
      <c r="B8" s="23">
        <v>255897</v>
      </c>
      <c r="C8" s="23">
        <v>-112443.6</v>
      </c>
      <c r="D8" s="23">
        <f t="shared" si="0"/>
        <v>143453.4</v>
      </c>
      <c r="E8" s="23">
        <v>93700.55</v>
      </c>
      <c r="F8" s="23">
        <v>92766.55</v>
      </c>
      <c r="G8" s="23">
        <f t="shared" si="1"/>
        <v>49752.849999999991</v>
      </c>
    </row>
    <row r="9" spans="1:7" x14ac:dyDescent="0.25">
      <c r="A9" s="14" t="s">
        <v>134</v>
      </c>
      <c r="B9" s="23">
        <v>373407</v>
      </c>
      <c r="C9" s="23">
        <v>-207239</v>
      </c>
      <c r="D9" s="23">
        <f t="shared" si="0"/>
        <v>166168</v>
      </c>
      <c r="E9" s="23">
        <v>141304.73000000001</v>
      </c>
      <c r="F9" s="23">
        <v>122982.11</v>
      </c>
      <c r="G9" s="23">
        <f t="shared" si="1"/>
        <v>24863.26999999999</v>
      </c>
    </row>
    <row r="10" spans="1:7" x14ac:dyDescent="0.25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5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5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5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5">
      <c r="A14" s="31" t="s">
        <v>122</v>
      </c>
      <c r="B14" s="24">
        <f t="shared" ref="B14:G14" si="4">SUM(B5:B13)</f>
        <v>28340941.560000002</v>
      </c>
      <c r="C14" s="24">
        <f t="shared" si="4"/>
        <v>5268703.92</v>
      </c>
      <c r="D14" s="24">
        <f t="shared" si="4"/>
        <v>33609645.479999997</v>
      </c>
      <c r="E14" s="24">
        <f t="shared" si="4"/>
        <v>24782522.880000003</v>
      </c>
      <c r="F14" s="24">
        <f t="shared" si="4"/>
        <v>23430418.860000003</v>
      </c>
      <c r="G14" s="24">
        <f t="shared" si="4"/>
        <v>8827122.5999999996</v>
      </c>
    </row>
    <row r="16" spans="1:7" ht="55.3" customHeight="1" x14ac:dyDescent="0.25">
      <c r="A16" s="34" t="s">
        <v>135</v>
      </c>
      <c r="B16" s="35"/>
      <c r="C16" s="35"/>
      <c r="D16" s="35"/>
      <c r="E16" s="35"/>
      <c r="F16" s="35"/>
      <c r="G16" s="36"/>
    </row>
    <row r="17" spans="1:7" x14ac:dyDescent="0.25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0.6" x14ac:dyDescent="0.25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5">
      <c r="A19" s="20"/>
      <c r="B19" s="21"/>
      <c r="C19" s="21"/>
      <c r="D19" s="21"/>
      <c r="E19" s="21"/>
      <c r="F19" s="21"/>
      <c r="G19" s="21"/>
    </row>
    <row r="20" spans="1:7" x14ac:dyDescent="0.25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5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5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5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5">
      <c r="A24" s="15"/>
      <c r="B24" s="23"/>
      <c r="C24" s="23"/>
      <c r="D24" s="23"/>
      <c r="E24" s="23"/>
      <c r="F24" s="23"/>
      <c r="G24" s="23"/>
    </row>
    <row r="25" spans="1:7" x14ac:dyDescent="0.25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5">
      <c r="A28" s="37" t="s">
        <v>135</v>
      </c>
      <c r="B28" s="38"/>
      <c r="C28" s="38"/>
      <c r="D28" s="38"/>
      <c r="E28" s="38"/>
      <c r="F28" s="38"/>
      <c r="G28" s="39"/>
    </row>
    <row r="29" spans="1:7" x14ac:dyDescent="0.25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0.6" x14ac:dyDescent="0.25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5">
      <c r="A31" s="20"/>
      <c r="B31" s="21"/>
      <c r="C31" s="21"/>
      <c r="D31" s="21"/>
      <c r="E31" s="21"/>
      <c r="F31" s="21"/>
      <c r="G31" s="21"/>
    </row>
    <row r="32" spans="1:7" x14ac:dyDescent="0.25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5">
      <c r="A33" s="16"/>
      <c r="B33" s="23"/>
      <c r="C33" s="23"/>
      <c r="D33" s="23"/>
      <c r="E33" s="23"/>
      <c r="F33" s="23"/>
      <c r="G33" s="23"/>
    </row>
    <row r="34" spans="1:7" x14ac:dyDescent="0.25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5">
      <c r="A35" s="16"/>
      <c r="B35" s="23"/>
      <c r="C35" s="23"/>
      <c r="D35" s="23"/>
      <c r="E35" s="23"/>
      <c r="F35" s="23"/>
      <c r="G35" s="23"/>
    </row>
    <row r="36" spans="1:7" x14ac:dyDescent="0.25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5">
      <c r="A37" s="16"/>
      <c r="B37" s="23"/>
      <c r="C37" s="23"/>
      <c r="D37" s="23"/>
      <c r="E37" s="23"/>
      <c r="F37" s="23"/>
      <c r="G37" s="23"/>
    </row>
    <row r="38" spans="1:7" x14ac:dyDescent="0.25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5">
      <c r="A39" s="16"/>
      <c r="B39" s="23"/>
      <c r="C39" s="23"/>
      <c r="D39" s="23"/>
      <c r="E39" s="23"/>
      <c r="F39" s="23"/>
      <c r="G39" s="23"/>
    </row>
    <row r="40" spans="1:7" x14ac:dyDescent="0.25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5">
      <c r="A41" s="16"/>
      <c r="B41" s="23"/>
      <c r="C41" s="23"/>
      <c r="D41" s="23"/>
      <c r="E41" s="23"/>
      <c r="F41" s="23"/>
      <c r="G41" s="23"/>
    </row>
    <row r="42" spans="1:7" ht="20.6" x14ac:dyDescent="0.25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5">
      <c r="A43" s="16"/>
      <c r="B43" s="23"/>
      <c r="C43" s="23"/>
      <c r="D43" s="23"/>
      <c r="E43" s="23"/>
      <c r="F43" s="23"/>
      <c r="G43" s="23"/>
    </row>
    <row r="44" spans="1:7" x14ac:dyDescent="0.25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5">
      <c r="A45" s="16"/>
      <c r="B45" s="23"/>
      <c r="C45" s="23"/>
      <c r="D45" s="23"/>
      <c r="E45" s="23"/>
      <c r="F45" s="23"/>
      <c r="G45" s="23"/>
    </row>
    <row r="46" spans="1:7" x14ac:dyDescent="0.25">
      <c r="A46" s="16" t="s">
        <v>125</v>
      </c>
      <c r="B46" s="23">
        <v>28340941.559999999</v>
      </c>
      <c r="C46" s="23">
        <v>5268703.92</v>
      </c>
      <c r="D46" s="23">
        <f t="shared" ref="D46" si="12">B46+C46</f>
        <v>33609645.479999997</v>
      </c>
      <c r="E46" s="23">
        <v>24782522.879999999</v>
      </c>
      <c r="F46" s="23">
        <v>23430418.859999999</v>
      </c>
      <c r="G46" s="23">
        <f t="shared" ref="G46" si="13">D46-E46</f>
        <v>8827122.5999999978</v>
      </c>
    </row>
    <row r="47" spans="1:7" x14ac:dyDescent="0.25">
      <c r="A47" s="16"/>
      <c r="B47" s="23"/>
      <c r="C47" s="23"/>
      <c r="D47" s="23"/>
      <c r="E47" s="23"/>
      <c r="F47" s="23"/>
      <c r="G47" s="23"/>
    </row>
    <row r="48" spans="1:7" x14ac:dyDescent="0.25">
      <c r="A48" s="8" t="s">
        <v>122</v>
      </c>
      <c r="B48" s="24">
        <f t="shared" ref="B48:G48" si="14">SUM(B32:B46)</f>
        <v>28340941.559999999</v>
      </c>
      <c r="C48" s="24">
        <f t="shared" si="14"/>
        <v>5268703.92</v>
      </c>
      <c r="D48" s="24">
        <f t="shared" si="14"/>
        <v>33609645.479999997</v>
      </c>
      <c r="E48" s="24">
        <f t="shared" si="14"/>
        <v>24782522.879999999</v>
      </c>
      <c r="F48" s="24">
        <f t="shared" si="14"/>
        <v>23430418.859999999</v>
      </c>
      <c r="G48" s="24">
        <f t="shared" si="14"/>
        <v>8827122.5999999978</v>
      </c>
    </row>
    <row r="50" spans="1:1" x14ac:dyDescent="0.25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0.3" x14ac:dyDescent="0.25"/>
  <cols>
    <col min="1" max="1" width="47.6328125" style="1" customWidth="1"/>
    <col min="2" max="7" width="18.36328125" style="1" customWidth="1"/>
    <col min="8" max="16384" width="12" style="1"/>
  </cols>
  <sheetData>
    <row r="1" spans="1:7" ht="50.15" customHeight="1" x14ac:dyDescent="0.25">
      <c r="A1" s="37" t="s">
        <v>129</v>
      </c>
      <c r="B1" s="38"/>
      <c r="C1" s="38"/>
      <c r="D1" s="38"/>
      <c r="E1" s="38"/>
      <c r="F1" s="38"/>
      <c r="G1" s="39"/>
    </row>
    <row r="2" spans="1:7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5">
      <c r="A4" s="20"/>
      <c r="B4" s="21"/>
      <c r="C4" s="21"/>
      <c r="D4" s="21"/>
      <c r="E4" s="21"/>
      <c r="F4" s="21"/>
      <c r="G4" s="21"/>
    </row>
    <row r="5" spans="1:7" x14ac:dyDescent="0.25">
      <c r="A5" s="29" t="s">
        <v>0</v>
      </c>
      <c r="B5" s="23">
        <v>28092941.559999999</v>
      </c>
      <c r="C5" s="23">
        <v>4397159.92</v>
      </c>
      <c r="D5" s="23">
        <f>B5+C5</f>
        <v>32490101.479999997</v>
      </c>
      <c r="E5" s="23">
        <v>23873678.129999999</v>
      </c>
      <c r="F5" s="23">
        <v>22521574.109999999</v>
      </c>
      <c r="G5" s="23">
        <f>D5-E5</f>
        <v>8616423.3499999978</v>
      </c>
    </row>
    <row r="6" spans="1:7" x14ac:dyDescent="0.25">
      <c r="A6" s="29"/>
      <c r="B6" s="23"/>
      <c r="C6" s="23"/>
      <c r="D6" s="23"/>
      <c r="E6" s="23"/>
      <c r="F6" s="23"/>
      <c r="G6" s="23"/>
    </row>
    <row r="7" spans="1:7" x14ac:dyDescent="0.25">
      <c r="A7" s="29" t="s">
        <v>1</v>
      </c>
      <c r="B7" s="23">
        <v>248000</v>
      </c>
      <c r="C7" s="23">
        <v>871544</v>
      </c>
      <c r="D7" s="23">
        <f>B7+C7</f>
        <v>1119544</v>
      </c>
      <c r="E7" s="23">
        <v>908844.75</v>
      </c>
      <c r="F7" s="23">
        <v>908844.75</v>
      </c>
      <c r="G7" s="23">
        <f>D7-E7</f>
        <v>210699.25</v>
      </c>
    </row>
    <row r="8" spans="1:7" x14ac:dyDescent="0.25">
      <c r="A8" s="29"/>
      <c r="B8" s="23"/>
      <c r="C8" s="23"/>
      <c r="D8" s="23"/>
      <c r="E8" s="23"/>
      <c r="F8" s="23"/>
      <c r="G8" s="23"/>
    </row>
    <row r="9" spans="1:7" x14ac:dyDescent="0.25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5">
      <c r="A10" s="29"/>
      <c r="B10" s="23"/>
      <c r="C10" s="23"/>
      <c r="D10" s="23"/>
      <c r="E10" s="23"/>
      <c r="F10" s="23"/>
      <c r="G10" s="23"/>
    </row>
    <row r="11" spans="1:7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5">
      <c r="A12" s="29"/>
      <c r="B12" s="23"/>
      <c r="C12" s="23"/>
      <c r="D12" s="23"/>
      <c r="E12" s="23"/>
      <c r="F12" s="23"/>
      <c r="G12" s="23"/>
    </row>
    <row r="13" spans="1:7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5">
      <c r="A14" s="22"/>
      <c r="B14" s="25"/>
      <c r="C14" s="25"/>
      <c r="D14" s="25"/>
      <c r="E14" s="25"/>
      <c r="F14" s="25"/>
      <c r="G14" s="25"/>
    </row>
    <row r="15" spans="1:7" x14ac:dyDescent="0.25">
      <c r="A15" s="7" t="s">
        <v>122</v>
      </c>
      <c r="B15" s="26">
        <f t="shared" ref="B15:G15" si="0">SUM(B5+B7+B9+B11+B13)</f>
        <v>28340941.559999999</v>
      </c>
      <c r="C15" s="26">
        <f t="shared" si="0"/>
        <v>5268703.92</v>
      </c>
      <c r="D15" s="26">
        <f t="shared" si="0"/>
        <v>33609645.479999997</v>
      </c>
      <c r="E15" s="26">
        <f t="shared" si="0"/>
        <v>24782522.879999999</v>
      </c>
      <c r="F15" s="26">
        <f t="shared" si="0"/>
        <v>23430418.859999999</v>
      </c>
      <c r="G15" s="26">
        <f t="shared" si="0"/>
        <v>8827122.5999999978</v>
      </c>
    </row>
    <row r="18" spans="1:1" x14ac:dyDescent="0.25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0.3" x14ac:dyDescent="0.25"/>
  <cols>
    <col min="1" max="1" width="62.90625" style="1" customWidth="1"/>
    <col min="2" max="2" width="18.36328125" style="1" customWidth="1"/>
    <col min="3" max="3" width="19.90625" style="1" customWidth="1"/>
    <col min="4" max="7" width="18.36328125" style="1" customWidth="1"/>
    <col min="8" max="16384" width="12" style="1"/>
  </cols>
  <sheetData>
    <row r="1" spans="1:8" ht="60.65" customHeight="1" x14ac:dyDescent="0.25">
      <c r="A1" s="38" t="s">
        <v>128</v>
      </c>
      <c r="B1" s="38"/>
      <c r="C1" s="38"/>
      <c r="D1" s="38"/>
      <c r="E1" s="38"/>
      <c r="F1" s="38"/>
      <c r="G1" s="39"/>
    </row>
    <row r="2" spans="1:8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5">
      <c r="A4" s="9" t="s">
        <v>57</v>
      </c>
      <c r="B4" s="27">
        <f>SUM(B5:B11)</f>
        <v>9606079.7800000012</v>
      </c>
      <c r="C4" s="27">
        <f>SUM(C5:C11)</f>
        <v>0</v>
      </c>
      <c r="D4" s="27">
        <f>B4+C4</f>
        <v>9606079.7800000012</v>
      </c>
      <c r="E4" s="27">
        <f>SUM(E5:E11)</f>
        <v>8153935.7700000005</v>
      </c>
      <c r="F4" s="27">
        <f>SUM(F5:F11)</f>
        <v>7980085.8800000008</v>
      </c>
      <c r="G4" s="27">
        <f>D4-E4</f>
        <v>1452144.0100000007</v>
      </c>
    </row>
    <row r="5" spans="1:8" x14ac:dyDescent="0.25">
      <c r="A5" s="11" t="s">
        <v>61</v>
      </c>
      <c r="B5" s="23">
        <v>4786012.54</v>
      </c>
      <c r="C5" s="23">
        <v>0</v>
      </c>
      <c r="D5" s="23">
        <f t="shared" ref="D5:D68" si="0">B5+C5</f>
        <v>4786012.54</v>
      </c>
      <c r="E5" s="23">
        <v>4765063.04</v>
      </c>
      <c r="F5" s="23">
        <v>4765063.04</v>
      </c>
      <c r="G5" s="23">
        <f t="shared" ref="G5:G68" si="1">D5-E5</f>
        <v>20949.5</v>
      </c>
      <c r="H5" s="6">
        <v>1100</v>
      </c>
    </row>
    <row r="6" spans="1:8" x14ac:dyDescent="0.25">
      <c r="A6" s="11" t="s">
        <v>62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5">
      <c r="A7" s="11" t="s">
        <v>63</v>
      </c>
      <c r="B7" s="23">
        <v>780403.04</v>
      </c>
      <c r="C7" s="23">
        <v>0</v>
      </c>
      <c r="D7" s="23">
        <f t="shared" si="0"/>
        <v>780403.04</v>
      </c>
      <c r="E7" s="23">
        <v>768169.83</v>
      </c>
      <c r="F7" s="23">
        <v>768169.83</v>
      </c>
      <c r="G7" s="23">
        <f t="shared" si="1"/>
        <v>12233.210000000079</v>
      </c>
      <c r="H7" s="6">
        <v>1300</v>
      </c>
    </row>
    <row r="8" spans="1:8" x14ac:dyDescent="0.25">
      <c r="A8" s="11" t="s">
        <v>33</v>
      </c>
      <c r="B8" s="23">
        <v>1440529.08</v>
      </c>
      <c r="C8" s="23">
        <v>0</v>
      </c>
      <c r="D8" s="23">
        <f t="shared" si="0"/>
        <v>1440529.08</v>
      </c>
      <c r="E8" s="23">
        <v>1263624.83</v>
      </c>
      <c r="F8" s="23">
        <v>1089774.94</v>
      </c>
      <c r="G8" s="23">
        <f t="shared" si="1"/>
        <v>176904.25</v>
      </c>
      <c r="H8" s="6">
        <v>1400</v>
      </c>
    </row>
    <row r="9" spans="1:8" x14ac:dyDescent="0.25">
      <c r="A9" s="11" t="s">
        <v>64</v>
      </c>
      <c r="B9" s="23">
        <v>2599135.12</v>
      </c>
      <c r="C9" s="23">
        <v>0</v>
      </c>
      <c r="D9" s="23">
        <f t="shared" si="0"/>
        <v>2599135.12</v>
      </c>
      <c r="E9" s="23">
        <v>1357078.07</v>
      </c>
      <c r="F9" s="23">
        <v>1357078.07</v>
      </c>
      <c r="G9" s="23">
        <f t="shared" si="1"/>
        <v>1242057.05</v>
      </c>
      <c r="H9" s="6">
        <v>1500</v>
      </c>
    </row>
    <row r="10" spans="1:8" x14ac:dyDescent="0.25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5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5">
      <c r="A12" s="9" t="s">
        <v>117</v>
      </c>
      <c r="B12" s="28">
        <f>SUM(B13:B21)</f>
        <v>334975</v>
      </c>
      <c r="C12" s="28">
        <f>SUM(C13:C21)</f>
        <v>54070.6</v>
      </c>
      <c r="D12" s="28">
        <f t="shared" si="0"/>
        <v>389045.6</v>
      </c>
      <c r="E12" s="28">
        <f>SUM(E13:E21)</f>
        <v>323879.32</v>
      </c>
      <c r="F12" s="28">
        <f>SUM(F13:F21)</f>
        <v>313609.32</v>
      </c>
      <c r="G12" s="28">
        <f t="shared" si="1"/>
        <v>65166.27999999997</v>
      </c>
      <c r="H12" s="10">
        <v>0</v>
      </c>
    </row>
    <row r="13" spans="1:8" x14ac:dyDescent="0.25">
      <c r="A13" s="11" t="s">
        <v>66</v>
      </c>
      <c r="B13" s="23">
        <v>93500</v>
      </c>
      <c r="C13" s="23">
        <v>44070</v>
      </c>
      <c r="D13" s="23">
        <f t="shared" si="0"/>
        <v>137570</v>
      </c>
      <c r="E13" s="23">
        <v>116475.54</v>
      </c>
      <c r="F13" s="23">
        <v>116475.54</v>
      </c>
      <c r="G13" s="23">
        <f t="shared" si="1"/>
        <v>21094.460000000006</v>
      </c>
      <c r="H13" s="6">
        <v>2100</v>
      </c>
    </row>
    <row r="14" spans="1:8" x14ac:dyDescent="0.25">
      <c r="A14" s="11" t="s">
        <v>67</v>
      </c>
      <c r="B14" s="23">
        <v>128000</v>
      </c>
      <c r="C14" s="23">
        <v>10000.6</v>
      </c>
      <c r="D14" s="23">
        <f t="shared" si="0"/>
        <v>138000.6</v>
      </c>
      <c r="E14" s="23">
        <v>111514.96</v>
      </c>
      <c r="F14" s="23">
        <v>111514.96</v>
      </c>
      <c r="G14" s="23">
        <f t="shared" si="1"/>
        <v>26485.64</v>
      </c>
      <c r="H14" s="6">
        <v>2200</v>
      </c>
    </row>
    <row r="15" spans="1:8" x14ac:dyDescent="0.25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5">
      <c r="A16" s="11" t="s">
        <v>69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5">
      <c r="A17" s="11" t="s">
        <v>70</v>
      </c>
      <c r="B17" s="23">
        <v>1500</v>
      </c>
      <c r="C17" s="23">
        <v>0</v>
      </c>
      <c r="D17" s="23">
        <f t="shared" si="0"/>
        <v>1500</v>
      </c>
      <c r="E17" s="23">
        <v>538</v>
      </c>
      <c r="F17" s="23">
        <v>538</v>
      </c>
      <c r="G17" s="23">
        <f t="shared" si="1"/>
        <v>962</v>
      </c>
      <c r="H17" s="6">
        <v>2500</v>
      </c>
    </row>
    <row r="18" spans="1:8" x14ac:dyDescent="0.25">
      <c r="A18" s="11" t="s">
        <v>71</v>
      </c>
      <c r="B18" s="23">
        <v>49875</v>
      </c>
      <c r="C18" s="23">
        <v>0</v>
      </c>
      <c r="D18" s="23">
        <f t="shared" si="0"/>
        <v>49875</v>
      </c>
      <c r="E18" s="23">
        <v>49645.33</v>
      </c>
      <c r="F18" s="23">
        <v>49645.33</v>
      </c>
      <c r="G18" s="23">
        <f t="shared" si="1"/>
        <v>229.66999999999825</v>
      </c>
      <c r="H18" s="6">
        <v>2600</v>
      </c>
    </row>
    <row r="19" spans="1:8" x14ac:dyDescent="0.25">
      <c r="A19" s="11" t="s">
        <v>72</v>
      </c>
      <c r="B19" s="23">
        <v>33600</v>
      </c>
      <c r="C19" s="23">
        <v>0</v>
      </c>
      <c r="D19" s="23">
        <f t="shared" si="0"/>
        <v>33600</v>
      </c>
      <c r="E19" s="23">
        <v>21059.99</v>
      </c>
      <c r="F19" s="23">
        <v>10789.99</v>
      </c>
      <c r="G19" s="23">
        <f t="shared" si="1"/>
        <v>12540.009999999998</v>
      </c>
      <c r="H19" s="6">
        <v>2700</v>
      </c>
    </row>
    <row r="20" spans="1:8" x14ac:dyDescent="0.25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5">
      <c r="A21" s="11" t="s">
        <v>74</v>
      </c>
      <c r="B21" s="23">
        <v>28500</v>
      </c>
      <c r="C21" s="23">
        <v>0</v>
      </c>
      <c r="D21" s="23">
        <f t="shared" si="0"/>
        <v>28500</v>
      </c>
      <c r="E21" s="23">
        <v>24645.5</v>
      </c>
      <c r="F21" s="23">
        <v>24645.5</v>
      </c>
      <c r="G21" s="23">
        <f t="shared" si="1"/>
        <v>3854.5</v>
      </c>
      <c r="H21" s="6">
        <v>2900</v>
      </c>
    </row>
    <row r="22" spans="1:8" x14ac:dyDescent="0.25">
      <c r="A22" s="9" t="s">
        <v>58</v>
      </c>
      <c r="B22" s="28">
        <f>SUM(B23:B31)</f>
        <v>18151886.780000001</v>
      </c>
      <c r="C22" s="28">
        <f>SUM(C23:C31)</f>
        <v>4343089.32</v>
      </c>
      <c r="D22" s="28">
        <f t="shared" si="0"/>
        <v>22494976.100000001</v>
      </c>
      <c r="E22" s="28">
        <f>SUM(E23:E31)</f>
        <v>15395863.040000001</v>
      </c>
      <c r="F22" s="28">
        <f>SUM(F23:F31)</f>
        <v>14227878.91</v>
      </c>
      <c r="G22" s="28">
        <f t="shared" si="1"/>
        <v>7099113.0600000005</v>
      </c>
      <c r="H22" s="10">
        <v>0</v>
      </c>
    </row>
    <row r="23" spans="1:8" x14ac:dyDescent="0.25">
      <c r="A23" s="11" t="s">
        <v>75</v>
      </c>
      <c r="B23" s="23">
        <v>1144150</v>
      </c>
      <c r="C23" s="23">
        <v>-721975</v>
      </c>
      <c r="D23" s="23">
        <f t="shared" si="0"/>
        <v>422175</v>
      </c>
      <c r="E23" s="23">
        <v>384848.18</v>
      </c>
      <c r="F23" s="23">
        <v>367459.56</v>
      </c>
      <c r="G23" s="23">
        <f t="shared" si="1"/>
        <v>37326.820000000007</v>
      </c>
      <c r="H23" s="6">
        <v>3100</v>
      </c>
    </row>
    <row r="24" spans="1:8" x14ac:dyDescent="0.25">
      <c r="A24" s="11" t="s">
        <v>76</v>
      </c>
      <c r="B24" s="23">
        <v>418820</v>
      </c>
      <c r="C24" s="23">
        <v>2412.4</v>
      </c>
      <c r="D24" s="23">
        <f t="shared" si="0"/>
        <v>421232.4</v>
      </c>
      <c r="E24" s="23">
        <v>398137.2</v>
      </c>
      <c r="F24" s="23">
        <v>398137.2</v>
      </c>
      <c r="G24" s="23">
        <f t="shared" si="1"/>
        <v>23095.200000000012</v>
      </c>
      <c r="H24" s="6">
        <v>3200</v>
      </c>
    </row>
    <row r="25" spans="1:8" x14ac:dyDescent="0.25">
      <c r="A25" s="11" t="s">
        <v>77</v>
      </c>
      <c r="B25" s="23">
        <v>15706948.460000001</v>
      </c>
      <c r="C25" s="23">
        <v>5268583.92</v>
      </c>
      <c r="D25" s="23">
        <f t="shared" si="0"/>
        <v>20975532.380000003</v>
      </c>
      <c r="E25" s="23">
        <v>14079335.34</v>
      </c>
      <c r="F25" s="23">
        <v>12966187.83</v>
      </c>
      <c r="G25" s="23">
        <f t="shared" si="1"/>
        <v>6896197.0400000028</v>
      </c>
      <c r="H25" s="6">
        <v>3300</v>
      </c>
    </row>
    <row r="26" spans="1:8" x14ac:dyDescent="0.25">
      <c r="A26" s="11" t="s">
        <v>78</v>
      </c>
      <c r="B26" s="23">
        <v>121400</v>
      </c>
      <c r="C26" s="23">
        <v>-85717</v>
      </c>
      <c r="D26" s="23">
        <f t="shared" si="0"/>
        <v>35683</v>
      </c>
      <c r="E26" s="23">
        <v>35069.32</v>
      </c>
      <c r="F26" s="23">
        <v>35069.32</v>
      </c>
      <c r="G26" s="23">
        <f t="shared" si="1"/>
        <v>613.68000000000029</v>
      </c>
      <c r="H26" s="6">
        <v>3400</v>
      </c>
    </row>
    <row r="27" spans="1:8" x14ac:dyDescent="0.25">
      <c r="A27" s="11" t="s">
        <v>79</v>
      </c>
      <c r="B27" s="23">
        <v>227000</v>
      </c>
      <c r="C27" s="23">
        <v>-100000</v>
      </c>
      <c r="D27" s="23">
        <f t="shared" si="0"/>
        <v>127000</v>
      </c>
      <c r="E27" s="23">
        <v>73481.509999999995</v>
      </c>
      <c r="F27" s="23">
        <v>73481.509999999995</v>
      </c>
      <c r="G27" s="23">
        <f t="shared" si="1"/>
        <v>53518.490000000005</v>
      </c>
      <c r="H27" s="6">
        <v>3500</v>
      </c>
    </row>
    <row r="28" spans="1:8" x14ac:dyDescent="0.25">
      <c r="A28" s="11" t="s">
        <v>126</v>
      </c>
      <c r="B28" s="23">
        <v>15000</v>
      </c>
      <c r="C28" s="23">
        <v>0</v>
      </c>
      <c r="D28" s="23">
        <f t="shared" si="0"/>
        <v>15000</v>
      </c>
      <c r="E28" s="23">
        <v>0</v>
      </c>
      <c r="F28" s="23">
        <v>0</v>
      </c>
      <c r="G28" s="23">
        <f t="shared" si="1"/>
        <v>15000</v>
      </c>
      <c r="H28" s="6">
        <v>3600</v>
      </c>
    </row>
    <row r="29" spans="1:8" x14ac:dyDescent="0.25">
      <c r="A29" s="11" t="s">
        <v>80</v>
      </c>
      <c r="B29" s="23">
        <v>69500</v>
      </c>
      <c r="C29" s="23">
        <v>59785</v>
      </c>
      <c r="D29" s="23">
        <f t="shared" si="0"/>
        <v>129285</v>
      </c>
      <c r="E29" s="23">
        <v>71950.990000000005</v>
      </c>
      <c r="F29" s="23">
        <v>71950.990000000005</v>
      </c>
      <c r="G29" s="23">
        <f t="shared" si="1"/>
        <v>57334.009999999995</v>
      </c>
      <c r="H29" s="6">
        <v>3700</v>
      </c>
    </row>
    <row r="30" spans="1:8" x14ac:dyDescent="0.25">
      <c r="A30" s="11" t="s">
        <v>81</v>
      </c>
      <c r="B30" s="23">
        <v>181500</v>
      </c>
      <c r="C30" s="23">
        <v>-50000</v>
      </c>
      <c r="D30" s="23">
        <f t="shared" si="0"/>
        <v>131500</v>
      </c>
      <c r="E30" s="23">
        <v>123348.5</v>
      </c>
      <c r="F30" s="23">
        <v>123348.5</v>
      </c>
      <c r="G30" s="23">
        <f t="shared" si="1"/>
        <v>8151.5</v>
      </c>
      <c r="H30" s="6">
        <v>3800</v>
      </c>
    </row>
    <row r="31" spans="1:8" x14ac:dyDescent="0.25">
      <c r="A31" s="11" t="s">
        <v>18</v>
      </c>
      <c r="B31" s="23">
        <v>267568.32</v>
      </c>
      <c r="C31" s="23">
        <v>-30000</v>
      </c>
      <c r="D31" s="23">
        <f t="shared" si="0"/>
        <v>237568.32</v>
      </c>
      <c r="E31" s="23">
        <v>229692</v>
      </c>
      <c r="F31" s="23">
        <v>192244</v>
      </c>
      <c r="G31" s="23">
        <f t="shared" si="1"/>
        <v>7876.320000000007</v>
      </c>
      <c r="H31" s="6">
        <v>3900</v>
      </c>
    </row>
    <row r="32" spans="1:8" x14ac:dyDescent="0.25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5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5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5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5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5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5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5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5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5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5">
      <c r="A42" s="9" t="s">
        <v>119</v>
      </c>
      <c r="B42" s="28">
        <f>SUM(B43:B51)</f>
        <v>248000</v>
      </c>
      <c r="C42" s="28">
        <f>SUM(C43:C51)</f>
        <v>871544</v>
      </c>
      <c r="D42" s="28">
        <f t="shared" si="0"/>
        <v>1119544</v>
      </c>
      <c r="E42" s="28">
        <f>SUM(E43:E51)</f>
        <v>908844.75</v>
      </c>
      <c r="F42" s="28">
        <f>SUM(F43:F51)</f>
        <v>908844.75</v>
      </c>
      <c r="G42" s="28">
        <f t="shared" si="1"/>
        <v>210699.25</v>
      </c>
      <c r="H42" s="10">
        <v>0</v>
      </c>
    </row>
    <row r="43" spans="1:8" x14ac:dyDescent="0.25">
      <c r="A43" s="3" t="s">
        <v>89</v>
      </c>
      <c r="B43" s="23">
        <v>210000</v>
      </c>
      <c r="C43" s="23">
        <v>31544</v>
      </c>
      <c r="D43" s="23">
        <f t="shared" si="0"/>
        <v>241544</v>
      </c>
      <c r="E43" s="23">
        <v>154360.74</v>
      </c>
      <c r="F43" s="23">
        <v>154360.74</v>
      </c>
      <c r="G43" s="23">
        <f t="shared" si="1"/>
        <v>87183.260000000009</v>
      </c>
      <c r="H43" s="6">
        <v>5100</v>
      </c>
    </row>
    <row r="44" spans="1:8" x14ac:dyDescent="0.25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5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5">
      <c r="A46" s="11" t="s">
        <v>92</v>
      </c>
      <c r="B46" s="23">
        <v>0</v>
      </c>
      <c r="C46" s="23">
        <v>840000</v>
      </c>
      <c r="D46" s="23">
        <f t="shared" si="0"/>
        <v>840000</v>
      </c>
      <c r="E46" s="23">
        <v>717990</v>
      </c>
      <c r="F46" s="23">
        <v>717990</v>
      </c>
      <c r="G46" s="23">
        <f t="shared" si="1"/>
        <v>122010</v>
      </c>
      <c r="H46" s="6">
        <v>5400</v>
      </c>
    </row>
    <row r="47" spans="1:8" x14ac:dyDescent="0.25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5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5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5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5">
      <c r="A51" s="11" t="s">
        <v>97</v>
      </c>
      <c r="B51" s="23">
        <v>38000</v>
      </c>
      <c r="C51" s="23">
        <v>0</v>
      </c>
      <c r="D51" s="23">
        <f t="shared" si="0"/>
        <v>38000</v>
      </c>
      <c r="E51" s="23">
        <v>36494.01</v>
      </c>
      <c r="F51" s="23">
        <v>36494.01</v>
      </c>
      <c r="G51" s="23">
        <f t="shared" si="1"/>
        <v>1505.989999999998</v>
      </c>
      <c r="H51" s="6">
        <v>5900</v>
      </c>
    </row>
    <row r="52" spans="1:8" x14ac:dyDescent="0.25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5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5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5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5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5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5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5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5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5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5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5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5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5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5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5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5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5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5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5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5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5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5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5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5">
      <c r="A76" s="7" t="s">
        <v>122</v>
      </c>
      <c r="B76" s="26">
        <f t="shared" ref="B76:G76" si="4">SUM(B4+B12+B22+B32+B42+B52+B56+B64+B68)</f>
        <v>28340941.560000002</v>
      </c>
      <c r="C76" s="26">
        <f t="shared" si="4"/>
        <v>5268703.92</v>
      </c>
      <c r="D76" s="26">
        <f t="shared" si="4"/>
        <v>33609645.480000004</v>
      </c>
      <c r="E76" s="26">
        <f t="shared" si="4"/>
        <v>24782522.880000003</v>
      </c>
      <c r="F76" s="26">
        <f t="shared" si="4"/>
        <v>23430418.859999999</v>
      </c>
      <c r="G76" s="26">
        <f t="shared" si="4"/>
        <v>8827122.6000000015</v>
      </c>
    </row>
    <row r="78" spans="1:8" x14ac:dyDescent="0.25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J14" sqref="J14"/>
    </sheetView>
  </sheetViews>
  <sheetFormatPr baseColWidth="10" defaultColWidth="12" defaultRowHeight="10.3" x14ac:dyDescent="0.25"/>
  <cols>
    <col min="1" max="1" width="79" style="1" customWidth="1"/>
    <col min="2" max="7" width="18.36328125" style="1" customWidth="1"/>
    <col min="8" max="16384" width="12" style="1"/>
  </cols>
  <sheetData>
    <row r="1" spans="1:7" ht="57" customHeight="1" x14ac:dyDescent="0.25">
      <c r="A1" s="37" t="s">
        <v>136</v>
      </c>
      <c r="B1" s="38"/>
      <c r="C1" s="38"/>
      <c r="D1" s="38"/>
      <c r="E1" s="38"/>
      <c r="F1" s="38"/>
      <c r="G1" s="39"/>
    </row>
    <row r="2" spans="1:7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5">
      <c r="A4" s="20"/>
      <c r="B4" s="21"/>
      <c r="C4" s="21"/>
      <c r="D4" s="21"/>
      <c r="E4" s="21"/>
      <c r="F4" s="21"/>
      <c r="G4" s="21"/>
    </row>
    <row r="5" spans="1:7" x14ac:dyDescent="0.25">
      <c r="A5" s="5" t="s">
        <v>15</v>
      </c>
      <c r="B5" s="28">
        <f t="shared" ref="B5:G5" si="0">SUM(B6:B13)</f>
        <v>28340941.559999999</v>
      </c>
      <c r="C5" s="28">
        <f t="shared" si="0"/>
        <v>5268703.92</v>
      </c>
      <c r="D5" s="28">
        <f t="shared" si="0"/>
        <v>33609645.479999997</v>
      </c>
      <c r="E5" s="28">
        <f t="shared" si="0"/>
        <v>24782522.879999999</v>
      </c>
      <c r="F5" s="28">
        <f t="shared" si="0"/>
        <v>23430418.859999999</v>
      </c>
      <c r="G5" s="28">
        <f t="shared" si="0"/>
        <v>8827122.5999999978</v>
      </c>
    </row>
    <row r="6" spans="1:7" x14ac:dyDescent="0.25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5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5">
      <c r="A8" s="17" t="s">
        <v>116</v>
      </c>
      <c r="B8" s="23">
        <v>28340941.559999999</v>
      </c>
      <c r="C8" s="23">
        <v>5268703.92</v>
      </c>
      <c r="D8" s="23">
        <f t="shared" si="1"/>
        <v>33609645.479999997</v>
      </c>
      <c r="E8" s="23">
        <v>24782522.879999999</v>
      </c>
      <c r="F8" s="23">
        <v>23430418.859999999</v>
      </c>
      <c r="G8" s="23">
        <f t="shared" si="2"/>
        <v>8827122.5999999978</v>
      </c>
    </row>
    <row r="9" spans="1:7" x14ac:dyDescent="0.25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5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5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5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5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5">
      <c r="A14" s="17"/>
      <c r="B14" s="23"/>
      <c r="C14" s="23"/>
      <c r="D14" s="23"/>
      <c r="E14" s="23"/>
      <c r="F14" s="23"/>
      <c r="G14" s="23"/>
    </row>
    <row r="15" spans="1:7" x14ac:dyDescent="0.25">
      <c r="A15" s="5" t="s">
        <v>19</v>
      </c>
      <c r="B15" s="28">
        <f t="shared" ref="B15:G15" si="3">SUM(B16:B22)</f>
        <v>0</v>
      </c>
      <c r="C15" s="28">
        <f t="shared" si="3"/>
        <v>0</v>
      </c>
      <c r="D15" s="28">
        <f t="shared" si="3"/>
        <v>0</v>
      </c>
      <c r="E15" s="28">
        <f t="shared" si="3"/>
        <v>0</v>
      </c>
      <c r="F15" s="28">
        <f t="shared" si="3"/>
        <v>0</v>
      </c>
      <c r="G15" s="28">
        <f t="shared" si="3"/>
        <v>0</v>
      </c>
    </row>
    <row r="16" spans="1:7" x14ac:dyDescent="0.25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5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5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5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5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5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5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5">
      <c r="A23" s="17"/>
      <c r="B23" s="23"/>
      <c r="C23" s="23"/>
      <c r="D23" s="23"/>
      <c r="E23" s="23"/>
      <c r="F23" s="23"/>
      <c r="G23" s="23"/>
    </row>
    <row r="24" spans="1:7" x14ac:dyDescent="0.25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5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5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5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5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5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5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5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5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5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5">
      <c r="A34" s="17"/>
      <c r="B34" s="23"/>
      <c r="C34" s="23"/>
      <c r="D34" s="23"/>
      <c r="E34" s="23"/>
      <c r="F34" s="23"/>
      <c r="G34" s="23"/>
    </row>
    <row r="35" spans="1:7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5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5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5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5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5">
      <c r="A40" s="17"/>
      <c r="B40" s="23"/>
      <c r="C40" s="23"/>
      <c r="D40" s="23"/>
      <c r="E40" s="23"/>
      <c r="F40" s="23"/>
      <c r="G40" s="23"/>
    </row>
    <row r="41" spans="1:7" x14ac:dyDescent="0.25">
      <c r="A41" s="8" t="s">
        <v>122</v>
      </c>
      <c r="B41" s="24">
        <f t="shared" ref="B41:G41" si="12">SUM(B35+B24+B15+B5)</f>
        <v>28340941.559999999</v>
      </c>
      <c r="C41" s="24">
        <f t="shared" si="12"/>
        <v>5268703.92</v>
      </c>
      <c r="D41" s="24">
        <f t="shared" si="12"/>
        <v>33609645.479999997</v>
      </c>
      <c r="E41" s="24">
        <f t="shared" si="12"/>
        <v>24782522.879999999</v>
      </c>
      <c r="F41" s="24">
        <f t="shared" si="12"/>
        <v>23430418.859999999</v>
      </c>
      <c r="G41" s="24">
        <f t="shared" si="12"/>
        <v>8827122.5999999978</v>
      </c>
    </row>
    <row r="43" spans="1:7" x14ac:dyDescent="0.25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Sara Mendez</cp:lastModifiedBy>
  <cp:lastPrinted>2018-07-14T22:21:14Z</cp:lastPrinted>
  <dcterms:created xsi:type="dcterms:W3CDTF">2014-02-10T03:37:14Z</dcterms:created>
  <dcterms:modified xsi:type="dcterms:W3CDTF">2026-01-30T19:26:24Z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