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 Mendez\Documents\SEVAC-PUBLICACION-IMPLAN\SEVAC-PUBLICACION-2025\4to-TRIM-2025-IMPLAN\03-INFCONTABLE-0425\"/>
    </mc:Choice>
  </mc:AlternateContent>
  <xr:revisionPtr revIDLastSave="0" documentId="13_ncr:1_{8470EAFD-EF34-4364-9C72-B3126F9C7507}" xr6:coauthVersionLast="47" xr6:coauthVersionMax="47" xr10:uidLastSave="{00000000-0000-0000-0000-000000000000}"/>
  <bookViews>
    <workbookView xWindow="3763" yWindow="900" windowWidth="23494" windowHeight="16714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H110" i="59" l="1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<sst xmlns="http://schemas.openxmlformats.org/spreadsheetml/2006/main" count="854" uniqueCount="598">
  <si>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</si>
  <si>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</si>
  <si>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</si>
  <si>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</si>
  <si>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</si>
  <si>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</si>
  <si>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</si>
  <si>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</si>
  <si>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</si>
  <si>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</si>
  <si>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</si>
  <si>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</si>
  <si>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</si>
  <si>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</si>
  <si>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</si>
  <si>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</si>
  <si>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</si>
  <si>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</si>
  <si>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</si>
  <si>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</si>
  <si>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</si>
  <si>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</si>
  <si>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</si>
  <si>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</si>
  <si>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</si>
  <si>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</si>
  <si>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</si>
  <si>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</si>
  <si>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</si>
  <si>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</si>
  <si>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</si>
  <si>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</si>
  <si>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</si>
  <si>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</si>
  <si>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</si>
  <si>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</si>
  <si>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</si>
  <si>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</si>
  <si>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</si>
  <si>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</si>
  <si>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</si>
  <si>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</si>
  <si>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</si>
  <si>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</si>
  <si>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</si>
  <si>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</si>
  <si>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</si>
  <si>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</si>
  <si>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</si>
  <si>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</si>
  <si>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</si>
  <si>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</si>
  <si>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</si>
  <si>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</si>
  <si>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</si>
  <si>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</si>
  <si>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</si>
  <si>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</si>
  <si>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</si>
  <si>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</si>
  <si>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</si>
  <si>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</si>
  <si>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</si>
  <si>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</si>
  <si>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</si>
  <si>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</si>
  <si>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</si>
  <si>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</si>
  <si>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</si>
  <si>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</si>
  <si>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</si>
  <si>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</si>
  <si>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</si>
  <si>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</si>
  <si>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</si>
  <si>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</si>
  <si>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</si>
  <si>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</si>
  <si>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</si>
  <si>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</si>
  <si>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</si>
  <si>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</si>
  <si>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</si>
  <si>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</si>
  <si>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</si>
  <si>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</si>
  <si>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</si>
  <si>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</si>
  <si>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</si>
  <si>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</si>
  <si>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</si>
  <si>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</si>
  <si>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</si>
  <si>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</si>
  <si>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</si>
  <si>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</si>
  <si>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</si>
  <si>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</si>
  <si>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</si>
  <si>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</si>
  <si>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</si>
  <si>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</si>
  <si>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</si>
  <si>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</si>
  <si>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</si>
  <si>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</si>
  <si>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</si>
  <si>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</si>
  <si>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</si>
  <si>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</si>
  <si>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</si>
  <si>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</si>
  <si>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</si>
  <si>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</si>
  <si>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</si>
  <si>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</si>
  <si>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</si>
  <si>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</si>
  <si>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</si>
  <si>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</si>
  <si>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</si>
  <si>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</si>
  <si>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</si>
  <si>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</si>
  <si>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</si>
  <si>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</si>
  <si>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</si>
  <si>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</si>
  <si>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</si>
  <si>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</si>
  <si>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</si>
  <si>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</si>
  <si>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</si>
  <si>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</si>
  <si>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</si>
  <si>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</si>
  <si>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</si>
  <si>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</si>
  <si>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</si>
  <si>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</si>
  <si>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</si>
  <si>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</si>
  <si>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</si>
  <si>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</si>
  <si>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</si>
  <si>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</si>
  <si>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</si>
  <si>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</si>
  <si>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</si>
  <si>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</si>
  <si>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</si>
  <si>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</si>
  <si>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</si>
  <si>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</si>
  <si>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</si>
  <si>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</si>
  <si>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</si>
  <si>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</si>
  <si>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</si>
  <si>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</si>
  <si>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</si>
  <si>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</si>
  <si>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</si>
  <si>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</si>
  <si>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</si>
  <si>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</si>
  <si>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</si>
  <si>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</si>
  <si>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</si>
  <si>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</si>
  <si>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</si>
  <si>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</si>
  <si>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</si>
  <si>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</si>
  <si>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</si>
  <si>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</si>
  <si>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</si>
  <si>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</si>
  <si>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</si>
  <si>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</si>
  <si>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</si>
  <si>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</si>
  <si>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</si>
  <si>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</si>
  <si>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</si>
  <si>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</si>
  <si>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</si>
  <si>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</si>
  <si>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</si>
  <si>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</si>
  <si>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</si>
  <si>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</si>
  <si>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</si>
  <si>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</si>
  <si>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</si>
  <si>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</si>
  <si>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</si>
  <si>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</si>
  <si>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</si>
  <si>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</si>
  <si>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</si>
  <si>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</si>
  <si>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</si>
  <si>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</si>
  <si>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</si>
  <si>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</si>
  <si>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</si>
  <si>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</si>
  <si>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</si>
  <si>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</si>
  <si>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</si>
  <si>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</si>
  <si>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</si>
  <si>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</si>
  <si>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</si>
  <si>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</si>
  <si>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</si>
  <si>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</si>
  <si>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</si>
  <si>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</si>
  <si>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</si>
  <si>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</si>
  <si>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</si>
  <si>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</si>
  <si>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</si>
  <si>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</si>
  <si>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</si>
  <si>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</si>
  <si>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</si>
  <si>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</si>
  <si>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</si>
  <si>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</si>
  <si>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</si>
  <si>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</si>
  <si>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</si>
  <si>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</si>
  <si>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</si>
  <si>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</si>
  <si>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</si>
  <si>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</si>
  <si>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</si>
  <si>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</si>
  <si>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</si>
  <si>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</si>
  <si>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</si>
  <si>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</si>
  <si>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</si>
  <si>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</si>
  <si>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</si>
  <si>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</si>
  <si>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</si>
  <si>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</si>
  <si>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</si>
  <si>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</si>
  <si>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</si>
  <si>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</si>
  <si>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</si>
  <si>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</si>
  <si>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</si>
  <si>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</si>
  <si>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</si>
  <si>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</si>
  <si>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</si>
  <si>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</si>
  <si>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</si>
  <si>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</si>
  <si>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</si>
  <si>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</si>
  <si>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</si>
  <si>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</si>
  <si>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</si>
  <si>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</si>
  <si>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</si>
  <si>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</si>
  <si>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</si>
  <si>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</si>
  <si>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</si>
  <si>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</si>
  <si>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</si>
  <si>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</si>
  <si>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</si>
  <si>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</si>
  <si>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</si>
  <si>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</si>
  <si>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</si>
  <si>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</si>
  <si>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</si>
  <si>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</si>
  <si>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</si>
  <si>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</si>
  <si>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</si>
  <si>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</si>
  <si>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</si>
  <si>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</si>
  <si>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</si>
  <si>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</si>
  <si>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</si>
  <si>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</si>
  <si>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</si>
  <si>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</si>
  <si>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</si>
  <si>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</si>
  <si>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</si>
  <si>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</si>
  <si>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</si>
  <si>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</si>
  <si>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</si>
  <si>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</si>
  <si>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</si>
  <si>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</si>
  <si>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</si>
  <si>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</si>
  <si>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</si>
  <si>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</si>
  <si>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</si>
  <si>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</si>
  <si>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</si>
  <si>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</si>
  <si>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</si>
  <si>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</si>
  <si>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</si>
  <si>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</si>
  <si>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</si>
  <si>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</si>
  <si>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</si>
  <si>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</si>
  <si>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</si>
  <si>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</si>
  <si>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</si>
  <si>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</si>
  <si>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</si>
  <si>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</si>
  <si>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</si>
  <si>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</si>
  <si>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</si>
  <si>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</si>
  <si>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</si>
  <si>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</si>
  <si>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</si>
  <si>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</si>
  <si>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</si>
  <si>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</si>
  <si>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</si>
  <si>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</si>
  <si>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</si>
  <si>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</si>
  <si>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</si>
  <si>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</si>
  <si>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</si>
  <si>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</si>
  <si>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</si>
  <si>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</si>
  <si>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</si>
  <si>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</si>
  <si>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</si>
  <si>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</si>
  <si>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</si>
  <si>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</si>
  <si>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</si>
  <si>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</si>
  <si>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</si>
  <si>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</si>
  <si>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</si>
  <si>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</si>
  <si>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</si>
  <si>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</si>
  <si>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</si>
  <si>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</si>
  <si>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</si>
  <si>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</si>
  <si>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</si>
  <si>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</si>
  <si>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</si>
  <si>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</si>
  <si>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</si>
  <si>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</si>
  <si>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</si>
  <si>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</si>
  <si>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</si>
  <si>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</si>
  <si>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</si>
  <si>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</si>
  <si>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</si>
  <si>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</si>
  <si>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</si>
  <si>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</si>
  <si>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</si>
  <si>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</si>
  <si>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</si>
  <si>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</si>
  <si>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</si>
  <si>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</si>
  <si>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</si>
  <si>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</si>
  <si>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</si>
  <si>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</si>
  <si>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</si>
  <si>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</si>
  <si>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</si>
  <si>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</si>
  <si>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</si>
  <si>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</si>
  <si>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</si>
  <si>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</si>
  <si>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</si>
  <si>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</si>
  <si>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</si>
  <si>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</si>
  <si>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</si>
  <si>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</si>
  <si>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</si>
  <si>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</si>
  <si>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</si>
  <si>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</si>
  <si>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</si>
  <si>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</si>
  <si>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</si>
  <si>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</si>
  <si>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</si>
  <si>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</si>
  <si>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</si>
  <si>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</si>
  <si>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</si>
  <si>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</si>
  <si>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</si>
  <si>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</si>
  <si>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</si>
  <si>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</si>
  <si>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</si>
  <si>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</si>
  <si>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</si>
  <si>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</si>
  <si>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</si>
  <si>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</si>
  <si>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</si>
  <si>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</si>
  <si>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</si>
  <si>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</si>
  <si>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</si>
  <si>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</si>
  <si>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</si>
  <si>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</si>
  <si>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</si>
  <si>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</si>
  <si>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</si>
  <si>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</si>
  <si>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</si>
  <si>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</si>
  <si>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</si>
  <si>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</si>
  <si>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</si>
  <si>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</si>
  <si>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</si>
  <si>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</si>
  <si>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</si>
  <si>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</si>
  <si>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</si>
  <si>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</si>
  <si>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</si>
  <si>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</si>
  <si>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</si>
  <si>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</si>
  <si>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</si>
  <si>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</si>
  <si>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</si>
  <si>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</si>
  <si>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</si>
  <si>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</si>
  <si>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</si>
  <si>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</si>
  <si>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</si>
  <si>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</si>
  <si>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</si>
  <si>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</si>
  <si>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</si>
  <si>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</si>
  <si>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</si>
  <si>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</si>
  <si>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</si>
  <si>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</si>
  <si>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</si>
  <si>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</si>
  <si>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</si>
  <si>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</si>
  <si>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</si>
  <si>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</si>
  <si>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</si>
  <si>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</si>
  <si>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</si>
  <si>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</si>
  <si>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</si>
  <si>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</si>
  <si>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</si>
  <si>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</si>
  <si>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</si>
  <si>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</si>
  <si>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</si>
  <si>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</si>
  <si>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</si>
  <si>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</si>
  <si>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</si>
  <si>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</si>
  <si>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</si>
  <si>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</si>
  <si>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</si>
  <si>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</si>
  <si>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</si>
  <si>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</si>
  <si>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</si>
  <si>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</si>
  <si>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</si>
  <si>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</si>
  <si>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</si>
  <si>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</si>
  <si>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</si>
  <si>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</si>
  <si>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</si>
  <si>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</si>
  <si>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</si>
  <si>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</si>
  <si>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</si>
  <si>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</si>
  <si>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</si>
  <si>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</si>
  <si>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</si>
  <si>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</si>
  <si>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</si>
  <si>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</si>
  <si>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</si>
  <si>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</si>
  <si>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</si>
  <si>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</si>
  <si>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</si>
  <si>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</si>
  <si>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</si>
  <si>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</si>
  <si>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</si>
  <si>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</si>
  <si>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</si>
  <si>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</si>
  <si>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</si>
  <si>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</si>
  <si>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</si>
  <si>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</si>
  <si>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</si>
  <si>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</si>
  <si>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</si>
  <si>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</si>
  <si>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</si>
  <si>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</si>
  <si>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</si>
  <si>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</si>
  <si>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</si>
  <si>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</si>
  <si>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</si>
  <si>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</si>
  <si>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</si>
  <si>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</si>
  <si>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</si>
  <si>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</si>
  <si>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</si>
  <si>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</si>
  <si>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</si>
  <si>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</si>
  <si>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</si>
  <si>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</si>
  <si>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</si>
  <si>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</si>
  <si>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</si>
  <si>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</si>
  <si>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</si>
  <si>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</si>
  <si>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</si>
  <si>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</si>
  <si>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</si>
  <si>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</si>
  <si>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</si>
  <si>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</si>
  <si>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</si>
  <si>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</si>
  <si>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</si>
  <si>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</si>
  <si>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</si>
  <si>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</si>
  <si>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</si>
  <si>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</si>
  <si>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</si>
  <si>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</si>
  <si>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</si>
  <si>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</si>
  <si>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</si>
  <si>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</si>
  <si>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</si>
  <si>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</si>
  <si>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</si>
  <si>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</si>
  <si>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MUNICIPAL DE PLANEACIÓN DE IRAPUATO, GTO.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</si>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</sst>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921875" defaultRowHeight="10.3" x14ac:dyDescent="0.25"/>
  <cols>
    <col min="1" max="1" width="14.61328125" style="1" customWidth="1"/>
    <col min="2" max="2" width="73.921875" style="1" bestFit="1" customWidth="1"/>
    <col min="3" max="3" width="8" style="1" customWidth="1"/>
    <col min="4" max="16384" width="12.921875" style="1"/>
  </cols>
  <sheetData>
    <row r="1" spans="1:4" ht="16.3" customHeight="1" x14ac:dyDescent="0.25">
      <c r="A1" s="160" t="s">
        <v>596</v>
      </c>
      <c r="B1" s="161"/>
      <c r="C1" s="104" t="s">
        <v>495</v>
      </c>
      <c r="D1" s="105">
        <v>2025</v>
      </c>
    </row>
    <row r="2" spans="1:4" ht="16.3" customHeight="1" x14ac:dyDescent="0.25">
      <c r="A2" s="162" t="s">
        <v>494</v>
      </c>
      <c r="B2" s="163"/>
      <c r="C2" s="10" t="s">
        <v>496</v>
      </c>
      <c r="D2" s="106" t="s">
        <v>501</v>
      </c>
    </row>
    <row r="3" spans="1:4" ht="16.3" customHeight="1" x14ac:dyDescent="0.25">
      <c r="A3" s="164" t="s">
        <v>597</v>
      </c>
      <c r="B3" s="165"/>
      <c r="C3" s="10" t="s">
        <v>497</v>
      </c>
      <c r="D3" s="107">
        <v>4</v>
      </c>
    </row>
    <row r="4" spans="1:4" ht="16.3" customHeight="1" x14ac:dyDescent="0.25">
      <c r="A4" s="166" t="s">
        <v>516</v>
      </c>
      <c r="B4" s="167"/>
      <c r="C4" s="167"/>
      <c r="D4" s="168"/>
    </row>
    <row r="5" spans="1:4" ht="15" customHeight="1" x14ac:dyDescent="0.25">
      <c r="A5" s="84" t="s">
        <v>29</v>
      </c>
      <c r="B5" s="83" t="s">
        <v>30</v>
      </c>
    </row>
    <row r="6" spans="1:4" x14ac:dyDescent="0.25">
      <c r="A6" s="2"/>
      <c r="B6" s="3"/>
    </row>
    <row r="7" spans="1:4" x14ac:dyDescent="0.25">
      <c r="A7" s="4"/>
      <c r="B7" s="5" t="s">
        <v>33</v>
      </c>
    </row>
    <row r="8" spans="1:4" x14ac:dyDescent="0.25">
      <c r="A8" s="4"/>
      <c r="B8" s="5"/>
    </row>
    <row r="9" spans="1:4" x14ac:dyDescent="0.25">
      <c r="A9" s="4"/>
      <c r="B9" s="6" t="s">
        <v>0</v>
      </c>
    </row>
    <row r="10" spans="1:4" x14ac:dyDescent="0.25">
      <c r="A10" s="35" t="s">
        <v>480</v>
      </c>
      <c r="B10" s="36" t="s">
        <v>551</v>
      </c>
    </row>
    <row r="11" spans="1:4" x14ac:dyDescent="0.25">
      <c r="A11" s="35" t="s">
        <v>481</v>
      </c>
      <c r="B11" s="36" t="s">
        <v>277</v>
      </c>
    </row>
    <row r="12" spans="1:4" x14ac:dyDescent="0.25">
      <c r="A12" s="35" t="s">
        <v>1</v>
      </c>
      <c r="B12" s="36" t="s">
        <v>2</v>
      </c>
    </row>
    <row r="13" spans="1:4" x14ac:dyDescent="0.25">
      <c r="A13" s="35" t="s">
        <v>3</v>
      </c>
      <c r="B13" s="36" t="s">
        <v>4</v>
      </c>
    </row>
    <row r="14" spans="1:4" x14ac:dyDescent="0.25">
      <c r="A14" s="35" t="s">
        <v>5</v>
      </c>
      <c r="B14" s="36" t="s">
        <v>6</v>
      </c>
    </row>
    <row r="15" spans="1:4" x14ac:dyDescent="0.25">
      <c r="A15" s="35" t="s">
        <v>82</v>
      </c>
      <c r="B15" s="36" t="s">
        <v>489</v>
      </c>
    </row>
    <row r="16" spans="1:4" x14ac:dyDescent="0.25">
      <c r="A16" s="35" t="s">
        <v>7</v>
      </c>
      <c r="B16" s="36" t="s">
        <v>490</v>
      </c>
    </row>
    <row r="17" spans="1:2" x14ac:dyDescent="0.25">
      <c r="A17" s="35" t="s">
        <v>8</v>
      </c>
      <c r="B17" s="36" t="s">
        <v>81</v>
      </c>
    </row>
    <row r="18" spans="1:2" x14ac:dyDescent="0.25">
      <c r="A18" s="35" t="s">
        <v>9</v>
      </c>
      <c r="B18" s="36" t="s">
        <v>10</v>
      </c>
    </row>
    <row r="19" spans="1:2" x14ac:dyDescent="0.25">
      <c r="A19" s="35" t="s">
        <v>11</v>
      </c>
      <c r="B19" s="36" t="s">
        <v>12</v>
      </c>
    </row>
    <row r="20" spans="1:2" x14ac:dyDescent="0.25">
      <c r="A20" s="35" t="s">
        <v>13</v>
      </c>
      <c r="B20" s="36" t="s">
        <v>14</v>
      </c>
    </row>
    <row r="21" spans="1:2" x14ac:dyDescent="0.25">
      <c r="A21" s="35" t="s">
        <v>15</v>
      </c>
      <c r="B21" s="36" t="s">
        <v>16</v>
      </c>
    </row>
    <row r="22" spans="1:2" x14ac:dyDescent="0.25">
      <c r="A22" s="35" t="s">
        <v>17</v>
      </c>
      <c r="B22" s="36" t="s">
        <v>491</v>
      </c>
    </row>
    <row r="23" spans="1:2" x14ac:dyDescent="0.25">
      <c r="A23" s="35" t="s">
        <v>18</v>
      </c>
      <c r="B23" s="36" t="s">
        <v>19</v>
      </c>
    </row>
    <row r="24" spans="1:2" x14ac:dyDescent="0.25">
      <c r="A24" s="35" t="s">
        <v>20</v>
      </c>
      <c r="B24" s="36" t="s">
        <v>114</v>
      </c>
    </row>
    <row r="25" spans="1:2" x14ac:dyDescent="0.25">
      <c r="A25" s="35" t="s">
        <v>21</v>
      </c>
      <c r="B25" s="36" t="s">
        <v>579</v>
      </c>
    </row>
    <row r="26" spans="1:2" x14ac:dyDescent="0.25">
      <c r="A26" s="35" t="s">
        <v>581</v>
      </c>
      <c r="B26" s="36" t="s">
        <v>582</v>
      </c>
    </row>
    <row r="27" spans="1:2" x14ac:dyDescent="0.25">
      <c r="A27" s="35" t="s">
        <v>580</v>
      </c>
      <c r="B27" s="36" t="s">
        <v>583</v>
      </c>
    </row>
    <row r="28" spans="1:2" x14ac:dyDescent="0.25">
      <c r="A28" s="35" t="s">
        <v>22</v>
      </c>
      <c r="B28" s="36" t="s">
        <v>23</v>
      </c>
    </row>
    <row r="29" spans="1:2" x14ac:dyDescent="0.25">
      <c r="A29" s="35" t="s">
        <v>24</v>
      </c>
      <c r="B29" s="36" t="s">
        <v>25</v>
      </c>
    </row>
    <row r="30" spans="1:2" x14ac:dyDescent="0.25">
      <c r="A30" s="35" t="s">
        <v>26</v>
      </c>
      <c r="B30" s="36" t="s">
        <v>587</v>
      </c>
    </row>
    <row r="31" spans="1:2" x14ac:dyDescent="0.25">
      <c r="A31" s="35" t="s">
        <v>27</v>
      </c>
      <c r="B31" s="36" t="s">
        <v>588</v>
      </c>
    </row>
    <row r="32" spans="1:2" x14ac:dyDescent="0.25">
      <c r="A32" s="35" t="s">
        <v>38</v>
      </c>
      <c r="B32" s="36" t="s">
        <v>589</v>
      </c>
    </row>
    <row r="33" spans="1:2" x14ac:dyDescent="0.25">
      <c r="A33" s="4"/>
      <c r="B33" s="7"/>
    </row>
    <row r="34" spans="1:2" x14ac:dyDescent="0.25">
      <c r="A34" s="4"/>
      <c r="B34" s="6"/>
    </row>
    <row r="35" spans="1:2" x14ac:dyDescent="0.25">
      <c r="A35" s="35" t="s">
        <v>36</v>
      </c>
      <c r="B35" s="36" t="s">
        <v>31</v>
      </c>
    </row>
    <row r="36" spans="1:2" x14ac:dyDescent="0.25">
      <c r="A36" s="35" t="s">
        <v>37</v>
      </c>
      <c r="B36" s="36" t="s">
        <v>32</v>
      </c>
    </row>
    <row r="37" spans="1:2" x14ac:dyDescent="0.25">
      <c r="A37" s="4"/>
      <c r="B37" s="7"/>
    </row>
    <row r="38" spans="1:2" x14ac:dyDescent="0.25">
      <c r="A38" s="4"/>
      <c r="B38" s="5" t="s">
        <v>34</v>
      </c>
    </row>
    <row r="39" spans="1:2" x14ac:dyDescent="0.25">
      <c r="A39" s="4" t="s">
        <v>35</v>
      </c>
      <c r="B39" s="36" t="s">
        <v>28</v>
      </c>
    </row>
    <row r="40" spans="1:2" x14ac:dyDescent="0.25">
      <c r="A40" s="4"/>
      <c r="B40" s="36" t="s">
        <v>517</v>
      </c>
    </row>
    <row r="41" spans="1:2" x14ac:dyDescent="0.25">
      <c r="A41" s="4"/>
      <c r="B41" s="36" t="s">
        <v>549</v>
      </c>
    </row>
    <row r="42" spans="1:2" x14ac:dyDescent="0.25">
      <c r="A42" s="4"/>
      <c r="B42" s="36" t="s">
        <v>550</v>
      </c>
    </row>
    <row r="43" spans="1:2" ht="10.75" thickBot="1" x14ac:dyDescent="0.3">
      <c r="A43" s="8"/>
      <c r="B43" s="9"/>
    </row>
    <row r="45" spans="1:2" x14ac:dyDescent="0.25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E95" sqref="E95"/>
    </sheetView>
  </sheetViews>
  <sheetFormatPr baseColWidth="10" defaultColWidth="9.07421875" defaultRowHeight="10.3" x14ac:dyDescent="0.25"/>
  <cols>
    <col min="1" max="1" width="10" style="14" customWidth="1"/>
    <col min="2" max="2" width="83" style="14" customWidth="1"/>
    <col min="3" max="4" width="15.61328125" style="14" customWidth="1"/>
    <col min="5" max="5" width="24.15234375" style="14" bestFit="1" customWidth="1"/>
    <col min="6" max="16384" width="9.07421875" style="14"/>
  </cols>
  <sheetData>
    <row r="1" spans="1:5" s="19" customFormat="1" ht="18.899999999999999" customHeight="1" x14ac:dyDescent="0.4">
      <c r="A1" s="163" t="s">
        <v>596</v>
      </c>
      <c r="B1" s="163"/>
      <c r="C1" s="163"/>
      <c r="D1" s="10" t="s">
        <v>498</v>
      </c>
      <c r="E1" s="18">
        <v>2025</v>
      </c>
    </row>
    <row r="2" spans="1:5" s="11" customFormat="1" ht="18.899999999999999" customHeight="1" x14ac:dyDescent="0.4">
      <c r="A2" s="163" t="s">
        <v>503</v>
      </c>
      <c r="B2" s="163"/>
      <c r="C2" s="163"/>
      <c r="D2" s="10" t="s">
        <v>499</v>
      </c>
      <c r="E2" s="18" t="s">
        <v>501</v>
      </c>
    </row>
    <row r="3" spans="1:5" s="11" customFormat="1" ht="18.899999999999999" customHeight="1" x14ac:dyDescent="0.4">
      <c r="A3" s="163" t="s">
        <v>597</v>
      </c>
      <c r="B3" s="163"/>
      <c r="C3" s="163"/>
      <c r="D3" s="10" t="s">
        <v>500</v>
      </c>
      <c r="E3" s="18">
        <v>4</v>
      </c>
    </row>
    <row r="4" spans="1:5" s="11" customFormat="1" ht="18.899999999999999" customHeight="1" x14ac:dyDescent="0.4">
      <c r="A4" s="163" t="s">
        <v>516</v>
      </c>
      <c r="B4" s="163"/>
      <c r="C4" s="163"/>
      <c r="D4" s="10"/>
      <c r="E4" s="18"/>
    </row>
    <row r="5" spans="1:5" x14ac:dyDescent="0.25">
      <c r="A5" s="12" t="s">
        <v>116</v>
      </c>
      <c r="B5" s="13"/>
      <c r="C5" s="13"/>
      <c r="D5" s="13"/>
      <c r="E5" s="13"/>
    </row>
    <row r="7" spans="1:5" x14ac:dyDescent="0.25">
      <c r="A7" s="37" t="s">
        <v>553</v>
      </c>
      <c r="B7" s="37"/>
      <c r="C7" s="37"/>
      <c r="D7" s="37"/>
      <c r="E7" s="37"/>
    </row>
    <row r="8" spans="1:5" x14ac:dyDescent="0.25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5">
      <c r="A9" s="109">
        <v>4000</v>
      </c>
      <c r="B9" s="108" t="s">
        <v>551</v>
      </c>
      <c r="C9" s="140">
        <f>SUM(C10+C57+C69)</f>
        <v>29060264.420000002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5">
      <c r="A10" s="109">
        <v>4100</v>
      </c>
      <c r="B10" s="108" t="s">
        <v>223</v>
      </c>
      <c r="C10" s="140">
        <f>SUM(C11+C21+C27+C30+C36+C39+C48)</f>
        <v>0</v>
      </c>
      <c r="D10" s="78"/>
      <c r="E10" s="39"/>
    </row>
    <row r="11" spans="1:5" x14ac:dyDescent="0.25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5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5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5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5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5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5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5">
      <c r="A18" s="40">
        <v>4117</v>
      </c>
      <c r="B18" s="41" t="s">
        <v>231</v>
      </c>
      <c r="C18" s="141">
        <v>0</v>
      </c>
      <c r="D18" s="78"/>
      <c r="E18" s="39"/>
    </row>
    <row r="19" spans="1:5" ht="20.6" x14ac:dyDescent="0.25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5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5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5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5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5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5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5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5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5">
      <c r="A28" s="40">
        <v>4131</v>
      </c>
      <c r="B28" s="41" t="s">
        <v>239</v>
      </c>
      <c r="C28" s="141">
        <v>0</v>
      </c>
      <c r="D28" s="78"/>
      <c r="E28" s="39"/>
    </row>
    <row r="29" spans="1:5" ht="20.6" x14ac:dyDescent="0.25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5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5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5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5">
      <c r="A33" s="40">
        <v>4144</v>
      </c>
      <c r="B33" s="41" t="s">
        <v>243</v>
      </c>
      <c r="C33" s="141">
        <v>0</v>
      </c>
      <c r="D33" s="78"/>
      <c r="E33" s="39"/>
    </row>
    <row r="34" spans="1:5" ht="20.6" x14ac:dyDescent="0.25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5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5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5">
      <c r="A37" s="40">
        <v>4151</v>
      </c>
      <c r="B37" s="41" t="s">
        <v>413</v>
      </c>
      <c r="C37" s="141">
        <v>0</v>
      </c>
      <c r="D37" s="78"/>
      <c r="E37" s="39"/>
    </row>
    <row r="38" spans="1:5" ht="20.6" x14ac:dyDescent="0.25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5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5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5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5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5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5">
      <c r="A44" s="40">
        <v>4165</v>
      </c>
      <c r="B44" s="41" t="s">
        <v>249</v>
      </c>
      <c r="C44" s="141">
        <v>0</v>
      </c>
      <c r="D44" s="78"/>
      <c r="E44" s="39"/>
    </row>
    <row r="45" spans="1:5" ht="20.6" x14ac:dyDescent="0.25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5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5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5">
      <c r="A48" s="109">
        <v>4170</v>
      </c>
      <c r="B48" s="108" t="s">
        <v>493</v>
      </c>
      <c r="C48" s="140">
        <f>SUM(C49:C56)</f>
        <v>0</v>
      </c>
      <c r="D48" s="78"/>
      <c r="E48" s="39"/>
    </row>
    <row r="49" spans="1:5" x14ac:dyDescent="0.25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5">
      <c r="A50" s="40">
        <v>4172</v>
      </c>
      <c r="B50" s="41" t="s">
        <v>418</v>
      </c>
      <c r="C50" s="141">
        <v>0</v>
      </c>
      <c r="D50" s="78"/>
      <c r="E50" s="39"/>
    </row>
    <row r="51" spans="1:5" ht="20.6" x14ac:dyDescent="0.25">
      <c r="A51" s="40">
        <v>4173</v>
      </c>
      <c r="B51" s="42" t="s">
        <v>419</v>
      </c>
      <c r="C51" s="141">
        <v>0</v>
      </c>
      <c r="D51" s="78"/>
      <c r="E51" s="39"/>
    </row>
    <row r="52" spans="1:5" ht="20.6" x14ac:dyDescent="0.25">
      <c r="A52" s="40">
        <v>4174</v>
      </c>
      <c r="B52" s="42" t="s">
        <v>420</v>
      </c>
      <c r="C52" s="141">
        <v>0</v>
      </c>
      <c r="D52" s="78"/>
      <c r="E52" s="39"/>
    </row>
    <row r="53" spans="1:5" ht="20.6" x14ac:dyDescent="0.25">
      <c r="A53" s="40">
        <v>4175</v>
      </c>
      <c r="B53" s="42" t="s">
        <v>421</v>
      </c>
      <c r="C53" s="141">
        <v>0</v>
      </c>
      <c r="D53" s="78"/>
      <c r="E53" s="39"/>
    </row>
    <row r="54" spans="1:5" ht="20.6" x14ac:dyDescent="0.25">
      <c r="A54" s="40">
        <v>4176</v>
      </c>
      <c r="B54" s="42" t="s">
        <v>422</v>
      </c>
      <c r="C54" s="141">
        <v>0</v>
      </c>
      <c r="D54" s="78"/>
      <c r="E54" s="39"/>
    </row>
    <row r="55" spans="1:5" ht="20.6" x14ac:dyDescent="0.25">
      <c r="A55" s="40">
        <v>4177</v>
      </c>
      <c r="B55" s="42" t="s">
        <v>423</v>
      </c>
      <c r="C55" s="141">
        <v>0</v>
      </c>
      <c r="D55" s="78"/>
      <c r="E55" s="39"/>
    </row>
    <row r="56" spans="1:5" x14ac:dyDescent="0.25">
      <c r="A56" s="40">
        <v>4178</v>
      </c>
      <c r="B56" s="42" t="s">
        <v>424</v>
      </c>
      <c r="C56" s="141">
        <v>0</v>
      </c>
      <c r="D56" s="78"/>
      <c r="E56" s="39"/>
    </row>
    <row r="57" spans="1:5" ht="30.9" x14ac:dyDescent="0.25">
      <c r="A57" s="109">
        <v>4200</v>
      </c>
      <c r="B57" s="110" t="s">
        <v>425</v>
      </c>
      <c r="C57" s="140">
        <f>+C58+C64</f>
        <v>29060264.420000002</v>
      </c>
      <c r="D57" s="78"/>
      <c r="E57" s="39"/>
    </row>
    <row r="58" spans="1:5" ht="20.6" x14ac:dyDescent="0.25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5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5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5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5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5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5">
      <c r="A64" s="109">
        <v>4220</v>
      </c>
      <c r="B64" s="108" t="s">
        <v>255</v>
      </c>
      <c r="C64" s="140">
        <f>SUM(C65:C68)</f>
        <v>29060264.420000002</v>
      </c>
      <c r="D64" s="78"/>
      <c r="E64" s="39"/>
    </row>
    <row r="65" spans="1:5" x14ac:dyDescent="0.25">
      <c r="A65" s="40">
        <v>4221</v>
      </c>
      <c r="B65" s="41" t="s">
        <v>256</v>
      </c>
      <c r="C65" s="141">
        <v>29060264.420000002</v>
      </c>
      <c r="D65" s="78"/>
      <c r="E65" s="39"/>
    </row>
    <row r="66" spans="1:5" x14ac:dyDescent="0.25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5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5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5">
      <c r="A69" s="111">
        <v>4300</v>
      </c>
      <c r="B69" s="108" t="s">
        <v>260</v>
      </c>
      <c r="C69" s="140">
        <f>C70+C73+C79+C81+C83</f>
        <v>0</v>
      </c>
      <c r="D69" s="41"/>
      <c r="E69" s="41"/>
    </row>
    <row r="70" spans="1:5" x14ac:dyDescent="0.25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5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5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5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5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5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5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5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5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5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5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5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5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5">
      <c r="A83" s="111">
        <v>4390</v>
      </c>
      <c r="B83" s="108" t="s">
        <v>271</v>
      </c>
      <c r="C83" s="140">
        <f>SUM(C84:C90)</f>
        <v>0</v>
      </c>
      <c r="D83" s="41"/>
      <c r="E83" s="41"/>
    </row>
    <row r="84" spans="1:5" x14ac:dyDescent="0.25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5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5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5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5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5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5">
      <c r="A90" s="43">
        <v>4399</v>
      </c>
      <c r="B90" s="41" t="s">
        <v>271</v>
      </c>
      <c r="C90" s="141">
        <v>0</v>
      </c>
      <c r="D90" s="41"/>
      <c r="E90" s="41"/>
    </row>
    <row r="91" spans="1:5" x14ac:dyDescent="0.25">
      <c r="A91" s="39"/>
      <c r="B91" s="39"/>
      <c r="C91" s="142"/>
      <c r="D91" s="39"/>
      <c r="E91" s="39"/>
    </row>
    <row r="92" spans="1:5" x14ac:dyDescent="0.25">
      <c r="A92" s="37" t="s">
        <v>552</v>
      </c>
      <c r="B92" s="37"/>
      <c r="C92" s="37"/>
      <c r="D92" s="37"/>
      <c r="E92" s="37"/>
    </row>
    <row r="93" spans="1:5" x14ac:dyDescent="0.25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5">
      <c r="A94" s="111">
        <v>5000</v>
      </c>
      <c r="B94" s="108" t="s">
        <v>277</v>
      </c>
      <c r="C94" s="140">
        <f>C95+C123+C156+C166+C181+C210</f>
        <v>25318554.280000001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5">
      <c r="A95" s="111">
        <v>5100</v>
      </c>
      <c r="B95" s="108" t="s">
        <v>278</v>
      </c>
      <c r="C95" s="140">
        <f>C96+C103+C113</f>
        <v>23873678.130000003</v>
      </c>
      <c r="D95" s="112">
        <f>C95/$C$94</f>
        <v>0.94293212266304816</v>
      </c>
      <c r="E95" s="41"/>
    </row>
    <row r="96" spans="1:5" x14ac:dyDescent="0.25">
      <c r="A96" s="111">
        <v>5110</v>
      </c>
      <c r="B96" s="108" t="s">
        <v>279</v>
      </c>
      <c r="C96" s="140">
        <f>SUM(C97:C102)</f>
        <v>8153935.7700000005</v>
      </c>
      <c r="D96" s="112">
        <f t="shared" ref="D96:D159" si="0">C96/$C$94</f>
        <v>0.32205376657075069</v>
      </c>
      <c r="E96" s="41"/>
    </row>
    <row r="97" spans="1:5" x14ac:dyDescent="0.25">
      <c r="A97" s="43">
        <v>5111</v>
      </c>
      <c r="B97" s="41" t="s">
        <v>280</v>
      </c>
      <c r="C97" s="141">
        <v>4765063.04</v>
      </c>
      <c r="D97" s="44">
        <f t="shared" si="0"/>
        <v>0.18820438905408149</v>
      </c>
      <c r="E97" s="41"/>
    </row>
    <row r="98" spans="1:5" x14ac:dyDescent="0.25">
      <c r="A98" s="43">
        <v>5112</v>
      </c>
      <c r="B98" s="41" t="s">
        <v>281</v>
      </c>
      <c r="C98" s="141">
        <v>0</v>
      </c>
      <c r="D98" s="44">
        <f t="shared" si="0"/>
        <v>0</v>
      </c>
      <c r="E98" s="41"/>
    </row>
    <row r="99" spans="1:5" x14ac:dyDescent="0.25">
      <c r="A99" s="43">
        <v>5113</v>
      </c>
      <c r="B99" s="41" t="s">
        <v>282</v>
      </c>
      <c r="C99" s="141">
        <v>768169.83</v>
      </c>
      <c r="D99" s="44">
        <f t="shared" si="0"/>
        <v>3.0340193263199224E-2</v>
      </c>
      <c r="E99" s="41"/>
    </row>
    <row r="100" spans="1:5" x14ac:dyDescent="0.25">
      <c r="A100" s="43">
        <v>5114</v>
      </c>
      <c r="B100" s="41" t="s">
        <v>283</v>
      </c>
      <c r="C100" s="141">
        <v>1263624.83</v>
      </c>
      <c r="D100" s="44">
        <f t="shared" si="0"/>
        <v>4.9909043621743476E-2</v>
      </c>
      <c r="E100" s="41"/>
    </row>
    <row r="101" spans="1:5" x14ac:dyDescent="0.25">
      <c r="A101" s="43">
        <v>5115</v>
      </c>
      <c r="B101" s="41" t="s">
        <v>284</v>
      </c>
      <c r="C101" s="141">
        <v>1357078.07</v>
      </c>
      <c r="D101" s="44">
        <f t="shared" si="0"/>
        <v>5.3600140631726467E-2</v>
      </c>
      <c r="E101" s="41"/>
    </row>
    <row r="102" spans="1:5" x14ac:dyDescent="0.25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5">
      <c r="A103" s="111">
        <v>5120</v>
      </c>
      <c r="B103" s="108" t="s">
        <v>286</v>
      </c>
      <c r="C103" s="140">
        <f>SUM(C104:C112)</f>
        <v>299492.32</v>
      </c>
      <c r="D103" s="112">
        <f t="shared" si="0"/>
        <v>1.1828966088975282E-2</v>
      </c>
      <c r="E103" s="41"/>
    </row>
    <row r="104" spans="1:5" x14ac:dyDescent="0.25">
      <c r="A104" s="43">
        <v>5121</v>
      </c>
      <c r="B104" s="41" t="s">
        <v>287</v>
      </c>
      <c r="C104" s="141">
        <v>92088.54</v>
      </c>
      <c r="D104" s="44">
        <f t="shared" si="0"/>
        <v>3.6371958280707957E-3</v>
      </c>
      <c r="E104" s="41"/>
    </row>
    <row r="105" spans="1:5" x14ac:dyDescent="0.25">
      <c r="A105" s="43">
        <v>5122</v>
      </c>
      <c r="B105" s="41" t="s">
        <v>288</v>
      </c>
      <c r="C105" s="141">
        <v>111514.96</v>
      </c>
      <c r="D105" s="44">
        <f t="shared" si="0"/>
        <v>4.4044758151175131E-3</v>
      </c>
      <c r="E105" s="41"/>
    </row>
    <row r="106" spans="1:5" x14ac:dyDescent="0.25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5">
      <c r="A107" s="43">
        <v>5124</v>
      </c>
      <c r="B107" s="41" t="s">
        <v>290</v>
      </c>
      <c r="C107" s="141">
        <v>0</v>
      </c>
      <c r="D107" s="44">
        <f t="shared" si="0"/>
        <v>0</v>
      </c>
      <c r="E107" s="41"/>
    </row>
    <row r="108" spans="1:5" x14ac:dyDescent="0.25">
      <c r="A108" s="43">
        <v>5125</v>
      </c>
      <c r="B108" s="41" t="s">
        <v>291</v>
      </c>
      <c r="C108" s="141">
        <v>538</v>
      </c>
      <c r="D108" s="44">
        <f t="shared" si="0"/>
        <v>2.1249238564343491E-5</v>
      </c>
      <c r="E108" s="41"/>
    </row>
    <row r="109" spans="1:5" x14ac:dyDescent="0.25">
      <c r="A109" s="43">
        <v>5126</v>
      </c>
      <c r="B109" s="41" t="s">
        <v>292</v>
      </c>
      <c r="C109" s="141">
        <v>49645.33</v>
      </c>
      <c r="D109" s="44">
        <f t="shared" si="0"/>
        <v>1.9608279940066149E-3</v>
      </c>
      <c r="E109" s="41"/>
    </row>
    <row r="110" spans="1:5" x14ac:dyDescent="0.25">
      <c r="A110" s="43">
        <v>5127</v>
      </c>
      <c r="B110" s="41" t="s">
        <v>293</v>
      </c>
      <c r="C110" s="141">
        <v>21059.99</v>
      </c>
      <c r="D110" s="44">
        <f t="shared" si="0"/>
        <v>8.3180065366670697E-4</v>
      </c>
      <c r="E110" s="41"/>
    </row>
    <row r="111" spans="1:5" x14ac:dyDescent="0.25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5">
      <c r="A112" s="43">
        <v>5129</v>
      </c>
      <c r="B112" s="41" t="s">
        <v>295</v>
      </c>
      <c r="C112" s="141">
        <v>24645.5</v>
      </c>
      <c r="D112" s="44">
        <f t="shared" si="0"/>
        <v>9.7341655954930766E-4</v>
      </c>
      <c r="E112" s="41"/>
    </row>
    <row r="113" spans="1:5" x14ac:dyDescent="0.25">
      <c r="A113" s="111">
        <v>5130</v>
      </c>
      <c r="B113" s="108" t="s">
        <v>296</v>
      </c>
      <c r="C113" s="140">
        <f>SUM(C114:C122)</f>
        <v>15420250.040000001</v>
      </c>
      <c r="D113" s="112">
        <f t="shared" si="0"/>
        <v>0.60904939000332214</v>
      </c>
      <c r="E113" s="41"/>
    </row>
    <row r="114" spans="1:5" x14ac:dyDescent="0.25">
      <c r="A114" s="43">
        <v>5131</v>
      </c>
      <c r="B114" s="41" t="s">
        <v>297</v>
      </c>
      <c r="C114" s="141">
        <v>384848.18</v>
      </c>
      <c r="D114" s="44">
        <f t="shared" si="0"/>
        <v>1.5200243100136441E-2</v>
      </c>
      <c r="E114" s="41"/>
    </row>
    <row r="115" spans="1:5" x14ac:dyDescent="0.25">
      <c r="A115" s="43">
        <v>5132</v>
      </c>
      <c r="B115" s="41" t="s">
        <v>298</v>
      </c>
      <c r="C115" s="141">
        <v>398137.2</v>
      </c>
      <c r="D115" s="44">
        <f t="shared" si="0"/>
        <v>1.5725115881300628E-2</v>
      </c>
      <c r="E115" s="41"/>
    </row>
    <row r="116" spans="1:5" x14ac:dyDescent="0.25">
      <c r="A116" s="43">
        <v>5133</v>
      </c>
      <c r="B116" s="41" t="s">
        <v>299</v>
      </c>
      <c r="C116" s="141">
        <v>14079335.34</v>
      </c>
      <c r="D116" s="44">
        <f t="shared" si="0"/>
        <v>0.55608764956701151</v>
      </c>
      <c r="E116" s="41"/>
    </row>
    <row r="117" spans="1:5" x14ac:dyDescent="0.25">
      <c r="A117" s="43">
        <v>5134</v>
      </c>
      <c r="B117" s="41" t="s">
        <v>300</v>
      </c>
      <c r="C117" s="141">
        <v>64073.09</v>
      </c>
      <c r="D117" s="44">
        <f t="shared" si="0"/>
        <v>2.5306772768859689E-3</v>
      </c>
      <c r="E117" s="41"/>
    </row>
    <row r="118" spans="1:5" x14ac:dyDescent="0.25">
      <c r="A118" s="43">
        <v>5135</v>
      </c>
      <c r="B118" s="41" t="s">
        <v>301</v>
      </c>
      <c r="C118" s="141">
        <v>68864.740000000005</v>
      </c>
      <c r="D118" s="44">
        <f t="shared" si="0"/>
        <v>2.7199317638131747E-3</v>
      </c>
      <c r="E118" s="41"/>
    </row>
    <row r="119" spans="1:5" x14ac:dyDescent="0.25">
      <c r="A119" s="43">
        <v>5136</v>
      </c>
      <c r="B119" s="41" t="s">
        <v>302</v>
      </c>
      <c r="C119" s="141">
        <v>0</v>
      </c>
      <c r="D119" s="44">
        <f t="shared" si="0"/>
        <v>0</v>
      </c>
      <c r="E119" s="41"/>
    </row>
    <row r="120" spans="1:5" x14ac:dyDescent="0.25">
      <c r="A120" s="43">
        <v>5137</v>
      </c>
      <c r="B120" s="41" t="s">
        <v>303</v>
      </c>
      <c r="C120" s="141">
        <v>71950.990000000005</v>
      </c>
      <c r="D120" s="44">
        <f t="shared" si="0"/>
        <v>2.8418285342949683E-3</v>
      </c>
      <c r="E120" s="41"/>
    </row>
    <row r="121" spans="1:5" x14ac:dyDescent="0.25">
      <c r="A121" s="43">
        <v>5138</v>
      </c>
      <c r="B121" s="41" t="s">
        <v>304</v>
      </c>
      <c r="C121" s="141">
        <v>123348.5</v>
      </c>
      <c r="D121" s="44">
        <f t="shared" si="0"/>
        <v>4.871861901587218E-3</v>
      </c>
      <c r="E121" s="41"/>
    </row>
    <row r="122" spans="1:5" x14ac:dyDescent="0.25">
      <c r="A122" s="43">
        <v>5139</v>
      </c>
      <c r="B122" s="41" t="s">
        <v>305</v>
      </c>
      <c r="C122" s="141">
        <v>229692</v>
      </c>
      <c r="D122" s="44">
        <f t="shared" si="0"/>
        <v>9.072081978292167E-3</v>
      </c>
      <c r="E122" s="41"/>
    </row>
    <row r="123" spans="1:5" x14ac:dyDescent="0.25">
      <c r="A123" s="111">
        <v>5200</v>
      </c>
      <c r="B123" s="108" t="s">
        <v>306</v>
      </c>
      <c r="C123" s="140">
        <f>C124+C127+C130+C133+C138+C142+C145+C147+C153</f>
        <v>0</v>
      </c>
      <c r="D123" s="112">
        <f t="shared" si="0"/>
        <v>0</v>
      </c>
      <c r="E123" s="41"/>
    </row>
    <row r="124" spans="1:5" x14ac:dyDescent="0.25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5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5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5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5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5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5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5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5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5">
      <c r="A133" s="111">
        <v>5240</v>
      </c>
      <c r="B133" s="108" t="s">
        <v>258</v>
      </c>
      <c r="C133" s="140">
        <f>SUM(C134:C137)</f>
        <v>0</v>
      </c>
      <c r="D133" s="112">
        <f t="shared" si="0"/>
        <v>0</v>
      </c>
      <c r="E133" s="41"/>
    </row>
    <row r="134" spans="1:5" x14ac:dyDescent="0.25">
      <c r="A134" s="43">
        <v>5241</v>
      </c>
      <c r="B134" s="41" t="s">
        <v>315</v>
      </c>
      <c r="C134" s="141">
        <v>0</v>
      </c>
      <c r="D134" s="44">
        <f t="shared" si="0"/>
        <v>0</v>
      </c>
      <c r="E134" s="41"/>
    </row>
    <row r="135" spans="1:5" x14ac:dyDescent="0.25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5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5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5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5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5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5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5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5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5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5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5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5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5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5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5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5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5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5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5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5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5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5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5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5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5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5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5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5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5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5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5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5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5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5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5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5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5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5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5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5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5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5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5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5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5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5">
      <c r="A181" s="111">
        <v>5500</v>
      </c>
      <c r="B181" s="108" t="s">
        <v>357</v>
      </c>
      <c r="C181" s="140">
        <f>C182+C191+C194+C200</f>
        <v>1444876.1500000001</v>
      </c>
      <c r="D181" s="112">
        <f t="shared" si="1"/>
        <v>5.7067877336951962E-2</v>
      </c>
      <c r="E181" s="41"/>
    </row>
    <row r="182" spans="1:5" x14ac:dyDescent="0.25">
      <c r="A182" s="111">
        <v>5510</v>
      </c>
      <c r="B182" s="108" t="s">
        <v>358</v>
      </c>
      <c r="C182" s="140">
        <f>SUM(C183:C190)</f>
        <v>1444876.1500000001</v>
      </c>
      <c r="D182" s="112">
        <f t="shared" si="1"/>
        <v>5.7067877336951962E-2</v>
      </c>
      <c r="E182" s="41"/>
    </row>
    <row r="183" spans="1:5" x14ac:dyDescent="0.25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5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5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5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5">
      <c r="A187" s="43">
        <v>5515</v>
      </c>
      <c r="B187" s="41" t="s">
        <v>363</v>
      </c>
      <c r="C187" s="141">
        <v>1321904.57</v>
      </c>
      <c r="D187" s="44">
        <f t="shared" si="1"/>
        <v>5.2210902541312089E-2</v>
      </c>
      <c r="E187" s="41"/>
    </row>
    <row r="188" spans="1:5" x14ac:dyDescent="0.25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5">
      <c r="A189" s="43">
        <v>5517</v>
      </c>
      <c r="B189" s="41" t="s">
        <v>365</v>
      </c>
      <c r="C189" s="141">
        <v>122971.58</v>
      </c>
      <c r="D189" s="44">
        <f t="shared" si="1"/>
        <v>4.8569747956398717E-3</v>
      </c>
      <c r="E189" s="41"/>
    </row>
    <row r="190" spans="1:5" x14ac:dyDescent="0.25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5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5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5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5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5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5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5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5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5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5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5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5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5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5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5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5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5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5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5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5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5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5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5">
      <c r="C213" s="143"/>
    </row>
    <row r="214" spans="1:5" x14ac:dyDescent="0.25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43" zoomScale="60" zoomScaleNormal="100" workbookViewId="0">
      <selection activeCell="E168" sqref="E168"/>
    </sheetView>
  </sheetViews>
  <sheetFormatPr baseColWidth="10" defaultColWidth="9.07421875" defaultRowHeight="10.3" x14ac:dyDescent="0.25"/>
  <cols>
    <col min="1" max="1" width="10" style="14" customWidth="1"/>
    <col min="2" max="2" width="64.53515625" style="14" bestFit="1" customWidth="1"/>
    <col min="3" max="3" width="16.4609375" style="14" bestFit="1" customWidth="1"/>
    <col min="4" max="4" width="19.07421875" style="14" customWidth="1"/>
    <col min="5" max="5" width="28" style="14" customWidth="1"/>
    <col min="6" max="6" width="53.921875" style="14" bestFit="1" customWidth="1"/>
    <col min="7" max="7" width="16.61328125" style="14" customWidth="1"/>
    <col min="8" max="8" width="26" style="14" customWidth="1"/>
    <col min="9" max="9" width="27.07421875" style="14" customWidth="1"/>
    <col min="10" max="10" width="22.15234375" style="14" customWidth="1"/>
    <col min="11" max="16384" width="9.07421875" style="14"/>
  </cols>
  <sheetData>
    <row r="1" spans="1:8" s="11" customFormat="1" ht="18.899999999999999" customHeight="1" x14ac:dyDescent="0.4">
      <c r="A1" s="169" t="s">
        <v>596</v>
      </c>
      <c r="B1" s="170"/>
      <c r="C1" s="170"/>
      <c r="D1" s="170"/>
      <c r="E1" s="170"/>
      <c r="F1" s="170"/>
      <c r="G1" s="10" t="s">
        <v>498</v>
      </c>
      <c r="H1" s="18">
        <v>2025</v>
      </c>
    </row>
    <row r="2" spans="1:8" s="11" customFormat="1" ht="18.899999999999999" customHeight="1" x14ac:dyDescent="0.4">
      <c r="A2" s="169" t="s">
        <v>502</v>
      </c>
      <c r="B2" s="170"/>
      <c r="C2" s="170"/>
      <c r="D2" s="170"/>
      <c r="E2" s="170"/>
      <c r="F2" s="170"/>
      <c r="G2" s="10" t="s">
        <v>499</v>
      </c>
      <c r="H2" s="18" t="s">
        <v>501</v>
      </c>
    </row>
    <row r="3" spans="1:8" s="11" customFormat="1" ht="18.899999999999999" customHeight="1" x14ac:dyDescent="0.4">
      <c r="A3" s="169" t="s">
        <v>597</v>
      </c>
      <c r="B3" s="170"/>
      <c r="C3" s="170"/>
      <c r="D3" s="170"/>
      <c r="E3" s="170"/>
      <c r="F3" s="170"/>
      <c r="G3" s="10" t="s">
        <v>500</v>
      </c>
      <c r="H3" s="18">
        <v>4</v>
      </c>
    </row>
    <row r="4" spans="1:8" s="11" customFormat="1" ht="18.899999999999999" customHeight="1" x14ac:dyDescent="0.4">
      <c r="A4" s="169" t="s">
        <v>516</v>
      </c>
      <c r="B4" s="170"/>
      <c r="C4" s="170"/>
      <c r="D4" s="170"/>
      <c r="E4" s="170"/>
      <c r="F4" s="170"/>
      <c r="G4" s="10"/>
      <c r="H4" s="18"/>
    </row>
    <row r="5" spans="1:8" x14ac:dyDescent="0.25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5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5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5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5">
      <c r="A10" s="16">
        <v>1115</v>
      </c>
      <c r="B10" s="14" t="s">
        <v>118</v>
      </c>
      <c r="C10" s="143">
        <v>0</v>
      </c>
    </row>
    <row r="11" spans="1:8" x14ac:dyDescent="0.25">
      <c r="A11" s="16">
        <v>1121</v>
      </c>
      <c r="B11" s="14" t="s">
        <v>119</v>
      </c>
      <c r="C11" s="143">
        <v>0</v>
      </c>
    </row>
    <row r="12" spans="1:8" x14ac:dyDescent="0.25">
      <c r="C12" s="143"/>
    </row>
    <row r="13" spans="1:8" x14ac:dyDescent="0.25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5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5">
      <c r="A15" s="16">
        <v>1122</v>
      </c>
      <c r="B15" s="14" t="s">
        <v>121</v>
      </c>
      <c r="C15" s="143">
        <v>44210</v>
      </c>
      <c r="D15" s="143">
        <v>44210</v>
      </c>
      <c r="E15" s="143">
        <v>44210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5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5">
      <c r="C17" s="143"/>
      <c r="D17" s="143"/>
      <c r="E17" s="143"/>
      <c r="F17" s="143"/>
      <c r="G17" s="143"/>
    </row>
    <row r="18" spans="1:8" x14ac:dyDescent="0.25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5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5">
      <c r="A20" s="16">
        <v>1123</v>
      </c>
      <c r="B20" s="14" t="s">
        <v>128</v>
      </c>
      <c r="C20" s="143">
        <v>748</v>
      </c>
      <c r="D20" s="143">
        <v>748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5">
      <c r="A21" s="16">
        <v>1125</v>
      </c>
      <c r="B21" s="14" t="s">
        <v>129</v>
      </c>
      <c r="C21" s="143">
        <v>100</v>
      </c>
      <c r="D21" s="143">
        <v>100</v>
      </c>
      <c r="E21" s="143">
        <v>0</v>
      </c>
      <c r="F21" s="143">
        <v>0</v>
      </c>
      <c r="G21" s="143">
        <v>0</v>
      </c>
    </row>
    <row r="22" spans="1:8" x14ac:dyDescent="0.25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5">
      <c r="A23" s="16">
        <v>1129</v>
      </c>
      <c r="B23" s="14" t="s">
        <v>483</v>
      </c>
      <c r="C23" s="143">
        <v>0.52</v>
      </c>
      <c r="D23" s="143">
        <v>0.52</v>
      </c>
      <c r="E23" s="143">
        <v>0</v>
      </c>
      <c r="F23" s="143">
        <v>0</v>
      </c>
      <c r="G23" s="143">
        <v>0</v>
      </c>
    </row>
    <row r="24" spans="1:8" x14ac:dyDescent="0.25">
      <c r="A24" s="16">
        <v>1131</v>
      </c>
      <c r="B24" s="14" t="s">
        <v>130</v>
      </c>
      <c r="C24" s="143">
        <v>198534</v>
      </c>
      <c r="D24" s="143">
        <v>198534</v>
      </c>
      <c r="E24" s="143">
        <v>0</v>
      </c>
      <c r="F24" s="143">
        <v>0</v>
      </c>
      <c r="G24" s="143">
        <v>0</v>
      </c>
    </row>
    <row r="25" spans="1:8" x14ac:dyDescent="0.25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5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5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5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5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5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5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5">
      <c r="A33" s="16">
        <v>1141</v>
      </c>
      <c r="B33" s="14" t="s">
        <v>137</v>
      </c>
      <c r="C33" s="143">
        <v>0</v>
      </c>
    </row>
    <row r="34" spans="1:8" x14ac:dyDescent="0.25">
      <c r="A34" s="16">
        <v>1142</v>
      </c>
      <c r="B34" s="14" t="s">
        <v>138</v>
      </c>
      <c r="C34" s="143">
        <v>0</v>
      </c>
    </row>
    <row r="35" spans="1:8" x14ac:dyDescent="0.25">
      <c r="A35" s="16">
        <v>1143</v>
      </c>
      <c r="B35" s="14" t="s">
        <v>139</v>
      </c>
      <c r="C35" s="143">
        <v>0</v>
      </c>
    </row>
    <row r="36" spans="1:8" x14ac:dyDescent="0.25">
      <c r="A36" s="16">
        <v>1144</v>
      </c>
      <c r="B36" s="14" t="s">
        <v>140</v>
      </c>
      <c r="C36" s="143">
        <v>0</v>
      </c>
    </row>
    <row r="37" spans="1:8" x14ac:dyDescent="0.25">
      <c r="A37" s="16">
        <v>1145</v>
      </c>
      <c r="B37" s="14" t="s">
        <v>141</v>
      </c>
      <c r="C37" s="143">
        <v>0</v>
      </c>
    </row>
    <row r="39" spans="1:8" x14ac:dyDescent="0.25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5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5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5">
      <c r="A42" s="16">
        <v>1151</v>
      </c>
      <c r="B42" s="14" t="s">
        <v>145</v>
      </c>
      <c r="C42" s="143">
        <v>0</v>
      </c>
    </row>
    <row r="44" spans="1:8" x14ac:dyDescent="0.25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5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5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5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5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5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5">
      <c r="A51" s="16">
        <v>1212</v>
      </c>
      <c r="B51" s="14" t="s">
        <v>554</v>
      </c>
      <c r="C51" s="143">
        <v>0</v>
      </c>
    </row>
    <row r="52" spans="1:10" x14ac:dyDescent="0.25">
      <c r="A52" s="16">
        <v>1214</v>
      </c>
      <c r="B52" s="14" t="s">
        <v>147</v>
      </c>
      <c r="C52" s="143">
        <v>0</v>
      </c>
    </row>
    <row r="53" spans="1:10" x14ac:dyDescent="0.25">
      <c r="C53" s="143"/>
    </row>
    <row r="54" spans="1:10" x14ac:dyDescent="0.25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5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5">
      <c r="A56" s="16">
        <v>1230</v>
      </c>
      <c r="B56" s="14" t="s">
        <v>149</v>
      </c>
      <c r="C56" s="143">
        <f>SUM(C57:C63)</f>
        <v>0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5">
      <c r="A57" s="16">
        <v>1231</v>
      </c>
      <c r="B57" s="14" t="s">
        <v>150</v>
      </c>
      <c r="C57" s="143">
        <v>0</v>
      </c>
      <c r="D57" s="144"/>
      <c r="E57" s="144"/>
    </row>
    <row r="58" spans="1:10" x14ac:dyDescent="0.25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5">
      <c r="A59" s="16">
        <v>1233</v>
      </c>
      <c r="B59" s="14" t="s">
        <v>152</v>
      </c>
      <c r="C59" s="143">
        <v>0</v>
      </c>
      <c r="D59" s="143">
        <v>0</v>
      </c>
      <c r="E59" s="143">
        <v>0</v>
      </c>
    </row>
    <row r="60" spans="1:10" x14ac:dyDescent="0.25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5">
      <c r="A61" s="16">
        <v>1235</v>
      </c>
      <c r="B61" s="14" t="s">
        <v>154</v>
      </c>
      <c r="C61" s="143">
        <v>0</v>
      </c>
      <c r="D61" s="143">
        <v>0</v>
      </c>
      <c r="E61" s="143">
        <v>0</v>
      </c>
    </row>
    <row r="62" spans="1:10" x14ac:dyDescent="0.25">
      <c r="A62" s="16">
        <v>1236</v>
      </c>
      <c r="B62" s="14" t="s">
        <v>155</v>
      </c>
      <c r="C62" s="143">
        <v>0</v>
      </c>
      <c r="D62" s="143">
        <v>0</v>
      </c>
      <c r="E62" s="143">
        <v>0</v>
      </c>
    </row>
    <row r="63" spans="1:10" x14ac:dyDescent="0.25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5">
      <c r="A64" s="16">
        <v>1240</v>
      </c>
      <c r="B64" s="14" t="s">
        <v>157</v>
      </c>
      <c r="C64" s="143">
        <f>SUM(C65:C72)</f>
        <v>9520308.4699999988</v>
      </c>
      <c r="D64" s="143">
        <f t="shared" ref="D64:E64" si="0">SUM(D65:D72)</f>
        <v>1321904.57</v>
      </c>
      <c r="E64" s="143">
        <f t="shared" si="0"/>
        <v>5163355.4799999995</v>
      </c>
    </row>
    <row r="65" spans="1:9" x14ac:dyDescent="0.25">
      <c r="A65" s="16">
        <v>1241</v>
      </c>
      <c r="B65" s="14" t="s">
        <v>158</v>
      </c>
      <c r="C65" s="143">
        <v>7451999.6500000004</v>
      </c>
      <c r="D65" s="143">
        <v>1304336.5</v>
      </c>
      <c r="E65" s="143">
        <v>3773809.46</v>
      </c>
    </row>
    <row r="66" spans="1:9" x14ac:dyDescent="0.25">
      <c r="A66" s="16">
        <v>1242</v>
      </c>
      <c r="B66" s="14" t="s">
        <v>159</v>
      </c>
      <c r="C66" s="143">
        <v>20750.009999999998</v>
      </c>
      <c r="D66" s="143">
        <v>0</v>
      </c>
      <c r="E66" s="143">
        <v>20750.009999999998</v>
      </c>
    </row>
    <row r="67" spans="1:9" x14ac:dyDescent="0.25">
      <c r="A67" s="16">
        <v>1243</v>
      </c>
      <c r="B67" s="14" t="s">
        <v>160</v>
      </c>
      <c r="C67" s="143">
        <v>0</v>
      </c>
      <c r="D67" s="143">
        <v>0</v>
      </c>
      <c r="E67" s="143">
        <v>0</v>
      </c>
    </row>
    <row r="68" spans="1:9" x14ac:dyDescent="0.25">
      <c r="A68" s="16">
        <v>1244</v>
      </c>
      <c r="B68" s="14" t="s">
        <v>161</v>
      </c>
      <c r="C68" s="143">
        <v>1219434.7</v>
      </c>
      <c r="D68" s="143">
        <v>15000</v>
      </c>
      <c r="E68" s="143">
        <v>603795.22</v>
      </c>
    </row>
    <row r="69" spans="1:9" x14ac:dyDescent="0.25">
      <c r="A69" s="16">
        <v>1245</v>
      </c>
      <c r="B69" s="14" t="s">
        <v>162</v>
      </c>
      <c r="C69" s="143">
        <v>0</v>
      </c>
      <c r="D69" s="143">
        <v>0</v>
      </c>
      <c r="E69" s="143">
        <v>0</v>
      </c>
    </row>
    <row r="70" spans="1:9" x14ac:dyDescent="0.25">
      <c r="A70" s="16">
        <v>1246</v>
      </c>
      <c r="B70" s="14" t="s">
        <v>163</v>
      </c>
      <c r="C70" s="143">
        <v>828124.11</v>
      </c>
      <c r="D70" s="143">
        <v>2568.0700000000002</v>
      </c>
      <c r="E70" s="143">
        <v>765000.79</v>
      </c>
    </row>
    <row r="71" spans="1:9" x14ac:dyDescent="0.25">
      <c r="A71" s="16">
        <v>1247</v>
      </c>
      <c r="B71" s="14" t="s">
        <v>164</v>
      </c>
      <c r="C71" s="143">
        <v>0</v>
      </c>
      <c r="D71" s="143">
        <v>0</v>
      </c>
      <c r="E71" s="143">
        <v>0</v>
      </c>
    </row>
    <row r="72" spans="1:9" x14ac:dyDescent="0.25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5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5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5">
      <c r="A76" s="16">
        <v>1250</v>
      </c>
      <c r="B76" s="14" t="s">
        <v>167</v>
      </c>
      <c r="C76" s="143">
        <f>SUM(C77:C81)</f>
        <v>1841057.06</v>
      </c>
      <c r="D76" s="143">
        <f>SUM(D77:D81)</f>
        <v>122971.58</v>
      </c>
      <c r="E76" s="143">
        <f>SUM(E77:E81)</f>
        <v>1548929.34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5">
      <c r="A77" s="16">
        <v>1251</v>
      </c>
      <c r="B77" s="14" t="s">
        <v>168</v>
      </c>
      <c r="C77" s="143">
        <v>1841057.06</v>
      </c>
      <c r="D77" s="143">
        <v>122971.58</v>
      </c>
      <c r="E77" s="143">
        <v>1548929.34</v>
      </c>
    </row>
    <row r="78" spans="1:9" x14ac:dyDescent="0.25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5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5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5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5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5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5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5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5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5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5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5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5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5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5">
      <c r="A93" s="16">
        <v>1161</v>
      </c>
      <c r="B93" s="14" t="s">
        <v>182</v>
      </c>
      <c r="C93" s="143">
        <v>0</v>
      </c>
    </row>
    <row r="94" spans="1:8" x14ac:dyDescent="0.25">
      <c r="A94" s="16">
        <v>1162</v>
      </c>
      <c r="B94" s="14" t="s">
        <v>183</v>
      </c>
      <c r="C94" s="143">
        <v>0</v>
      </c>
    </row>
    <row r="95" spans="1:8" x14ac:dyDescent="0.25">
      <c r="C95" s="143"/>
    </row>
    <row r="96" spans="1:8" x14ac:dyDescent="0.25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5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5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5">
      <c r="A99" s="16">
        <v>1191</v>
      </c>
      <c r="B99" s="14" t="s">
        <v>485</v>
      </c>
      <c r="C99" s="143">
        <v>0</v>
      </c>
    </row>
    <row r="100" spans="1:8" x14ac:dyDescent="0.25">
      <c r="A100" s="16">
        <v>1192</v>
      </c>
      <c r="B100" s="14" t="s">
        <v>486</v>
      </c>
      <c r="C100" s="143">
        <v>0</v>
      </c>
    </row>
    <row r="101" spans="1:8" x14ac:dyDescent="0.25">
      <c r="A101" s="16">
        <v>1193</v>
      </c>
      <c r="B101" s="14" t="s">
        <v>487</v>
      </c>
      <c r="C101" s="143">
        <v>0</v>
      </c>
    </row>
    <row r="102" spans="1:8" x14ac:dyDescent="0.25">
      <c r="A102" s="16">
        <v>1194</v>
      </c>
      <c r="B102" s="14" t="s">
        <v>488</v>
      </c>
      <c r="C102" s="143">
        <v>0</v>
      </c>
    </row>
    <row r="103" spans="1:8" x14ac:dyDescent="0.25">
      <c r="A103" s="16">
        <v>1290</v>
      </c>
      <c r="B103" s="14" t="s">
        <v>184</v>
      </c>
      <c r="C103" s="143">
        <f>SUM(C104:C106)</f>
        <v>0</v>
      </c>
    </row>
    <row r="104" spans="1:8" x14ac:dyDescent="0.25">
      <c r="A104" s="16">
        <v>1291</v>
      </c>
      <c r="B104" s="14" t="s">
        <v>185</v>
      </c>
      <c r="C104" s="143">
        <v>0</v>
      </c>
    </row>
    <row r="105" spans="1:8" x14ac:dyDescent="0.25">
      <c r="A105" s="16">
        <v>1292</v>
      </c>
      <c r="B105" s="14" t="s">
        <v>186</v>
      </c>
      <c r="C105" s="143">
        <v>0</v>
      </c>
    </row>
    <row r="106" spans="1:8" x14ac:dyDescent="0.25">
      <c r="A106" s="16">
        <v>1293</v>
      </c>
      <c r="B106" s="14" t="s">
        <v>187</v>
      </c>
      <c r="C106" s="143">
        <v>0</v>
      </c>
    </row>
    <row r="107" spans="1:8" x14ac:dyDescent="0.25">
      <c r="C107" s="143"/>
    </row>
    <row r="108" spans="1:8" x14ac:dyDescent="0.25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5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5">
      <c r="A110" s="16">
        <v>2110</v>
      </c>
      <c r="B110" s="14" t="s">
        <v>189</v>
      </c>
      <c r="C110" s="143">
        <f>SUM(C111:C119)</f>
        <v>1794028.95</v>
      </c>
      <c r="D110" s="143">
        <f>SUM(D111:D119)</f>
        <v>1794028.95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5">
      <c r="A111" s="16">
        <v>2111</v>
      </c>
      <c r="B111" s="14" t="s">
        <v>190</v>
      </c>
      <c r="C111" s="143">
        <v>0</v>
      </c>
      <c r="D111" s="143">
        <f>C111</f>
        <v>0</v>
      </c>
      <c r="E111" s="143">
        <v>0</v>
      </c>
      <c r="F111" s="143">
        <v>0</v>
      </c>
      <c r="G111" s="143">
        <v>0</v>
      </c>
    </row>
    <row r="112" spans="1:8" x14ac:dyDescent="0.25">
      <c r="A112" s="16">
        <v>2112</v>
      </c>
      <c r="B112" s="14" t="s">
        <v>191</v>
      </c>
      <c r="C112" s="143">
        <v>1272891.25</v>
      </c>
      <c r="D112" s="143">
        <f t="shared" ref="D112:D119" si="1">C112</f>
        <v>1272891.25</v>
      </c>
      <c r="E112" s="143">
        <v>0</v>
      </c>
      <c r="F112" s="143">
        <v>0</v>
      </c>
      <c r="G112" s="143">
        <v>0</v>
      </c>
    </row>
    <row r="113" spans="1:8" x14ac:dyDescent="0.25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5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5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5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5">
      <c r="A117" s="16">
        <v>2117</v>
      </c>
      <c r="B117" s="14" t="s">
        <v>196</v>
      </c>
      <c r="C117" s="143">
        <v>510841.93</v>
      </c>
      <c r="D117" s="143">
        <f t="shared" si="1"/>
        <v>510841.93</v>
      </c>
      <c r="E117" s="143">
        <v>0</v>
      </c>
      <c r="F117" s="143">
        <v>0</v>
      </c>
      <c r="G117" s="143">
        <v>0</v>
      </c>
    </row>
    <row r="118" spans="1:8" x14ac:dyDescent="0.25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5">
      <c r="A119" s="16">
        <v>2119</v>
      </c>
      <c r="B119" s="14" t="s">
        <v>198</v>
      </c>
      <c r="C119" s="143">
        <v>10295.77</v>
      </c>
      <c r="D119" s="143">
        <f t="shared" si="1"/>
        <v>10295.77</v>
      </c>
      <c r="E119" s="143">
        <v>0</v>
      </c>
      <c r="F119" s="143">
        <v>0</v>
      </c>
      <c r="G119" s="143">
        <v>0</v>
      </c>
    </row>
    <row r="120" spans="1:8" x14ac:dyDescent="0.25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5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5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5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5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5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5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5">
      <c r="A128" s="16">
        <v>2161</v>
      </c>
      <c r="B128" s="14" t="s">
        <v>204</v>
      </c>
      <c r="C128" s="143">
        <v>0</v>
      </c>
    </row>
    <row r="129" spans="1:8" x14ac:dyDescent="0.25">
      <c r="A129" s="16">
        <v>2162</v>
      </c>
      <c r="B129" s="14" t="s">
        <v>205</v>
      </c>
      <c r="C129" s="143">
        <v>0</v>
      </c>
    </row>
    <row r="130" spans="1:8" x14ac:dyDescent="0.25">
      <c r="A130" s="16">
        <v>2163</v>
      </c>
      <c r="B130" s="14" t="s">
        <v>206</v>
      </c>
      <c r="C130" s="143">
        <v>0</v>
      </c>
    </row>
    <row r="131" spans="1:8" x14ac:dyDescent="0.25">
      <c r="A131" s="16">
        <v>2164</v>
      </c>
      <c r="B131" s="14" t="s">
        <v>207</v>
      </c>
      <c r="C131" s="143">
        <v>0</v>
      </c>
    </row>
    <row r="132" spans="1:8" x14ac:dyDescent="0.25">
      <c r="A132" s="16">
        <v>2165</v>
      </c>
      <c r="B132" s="14" t="s">
        <v>208</v>
      </c>
      <c r="C132" s="143">
        <v>0</v>
      </c>
    </row>
    <row r="133" spans="1:8" x14ac:dyDescent="0.25">
      <c r="A133" s="16">
        <v>2166</v>
      </c>
      <c r="B133" s="14" t="s">
        <v>209</v>
      </c>
      <c r="C133" s="143">
        <v>0</v>
      </c>
    </row>
    <row r="134" spans="1:8" x14ac:dyDescent="0.25">
      <c r="A134" s="16">
        <v>2250</v>
      </c>
      <c r="B134" s="14" t="s">
        <v>210</v>
      </c>
      <c r="C134" s="143">
        <f>SUM(C135:C140)</f>
        <v>0</v>
      </c>
    </row>
    <row r="135" spans="1:8" x14ac:dyDescent="0.25">
      <c r="A135" s="16">
        <v>2251</v>
      </c>
      <c r="B135" s="14" t="s">
        <v>211</v>
      </c>
      <c r="C135" s="143">
        <v>0</v>
      </c>
    </row>
    <row r="136" spans="1:8" x14ac:dyDescent="0.25">
      <c r="A136" s="16">
        <v>2252</v>
      </c>
      <c r="B136" s="14" t="s">
        <v>212</v>
      </c>
      <c r="C136" s="143">
        <v>0</v>
      </c>
    </row>
    <row r="137" spans="1:8" x14ac:dyDescent="0.25">
      <c r="A137" s="16">
        <v>2253</v>
      </c>
      <c r="B137" s="14" t="s">
        <v>213</v>
      </c>
      <c r="C137" s="143">
        <v>0</v>
      </c>
    </row>
    <row r="138" spans="1:8" x14ac:dyDescent="0.25">
      <c r="A138" s="16">
        <v>2254</v>
      </c>
      <c r="B138" s="14" t="s">
        <v>214</v>
      </c>
      <c r="C138" s="143">
        <v>0</v>
      </c>
    </row>
    <row r="139" spans="1:8" x14ac:dyDescent="0.25">
      <c r="A139" s="16">
        <v>2255</v>
      </c>
      <c r="B139" s="14" t="s">
        <v>215</v>
      </c>
      <c r="C139" s="143">
        <v>0</v>
      </c>
    </row>
    <row r="140" spans="1:8" x14ac:dyDescent="0.25">
      <c r="A140" s="16">
        <v>2256</v>
      </c>
      <c r="B140" s="14" t="s">
        <v>216</v>
      </c>
      <c r="C140" s="143">
        <v>0</v>
      </c>
    </row>
    <row r="142" spans="1:8" x14ac:dyDescent="0.25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5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5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5">
      <c r="A145" s="16">
        <v>2151</v>
      </c>
      <c r="B145" s="14" t="s">
        <v>562</v>
      </c>
      <c r="C145" s="143">
        <v>0</v>
      </c>
    </row>
    <row r="146" spans="1:5" x14ac:dyDescent="0.25">
      <c r="A146" s="16">
        <v>2152</v>
      </c>
      <c r="B146" s="14" t="s">
        <v>563</v>
      </c>
      <c r="C146" s="143">
        <v>0</v>
      </c>
    </row>
    <row r="147" spans="1:5" x14ac:dyDescent="0.25">
      <c r="A147" s="16">
        <v>2159</v>
      </c>
      <c r="B147" s="14" t="s">
        <v>217</v>
      </c>
      <c r="C147" s="143">
        <v>0</v>
      </c>
    </row>
    <row r="148" spans="1:5" x14ac:dyDescent="0.25">
      <c r="A148" s="16">
        <v>2240</v>
      </c>
      <c r="B148" s="14" t="s">
        <v>219</v>
      </c>
      <c r="C148" s="143">
        <f>SUM(C149:C151)</f>
        <v>0</v>
      </c>
    </row>
    <row r="149" spans="1:5" x14ac:dyDescent="0.25">
      <c r="A149" s="16">
        <v>2241</v>
      </c>
      <c r="B149" s="14" t="s">
        <v>220</v>
      </c>
      <c r="C149" s="143">
        <v>0</v>
      </c>
    </row>
    <row r="150" spans="1:5" x14ac:dyDescent="0.25">
      <c r="A150" s="16">
        <v>2242</v>
      </c>
      <c r="B150" s="14" t="s">
        <v>221</v>
      </c>
      <c r="C150" s="143">
        <v>0</v>
      </c>
    </row>
    <row r="151" spans="1:5" x14ac:dyDescent="0.25">
      <c r="A151" s="16">
        <v>2249</v>
      </c>
      <c r="B151" s="14" t="s">
        <v>222</v>
      </c>
      <c r="C151" s="143">
        <v>0</v>
      </c>
    </row>
    <row r="153" spans="1:5" x14ac:dyDescent="0.25">
      <c r="A153" s="113" t="s">
        <v>564</v>
      </c>
      <c r="B153" s="113"/>
      <c r="C153" s="113"/>
      <c r="D153" s="113"/>
      <c r="E153" s="113"/>
    </row>
    <row r="154" spans="1:5" x14ac:dyDescent="0.25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5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5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5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5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5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5">
      <c r="A160" s="116">
        <v>2261</v>
      </c>
      <c r="B160" s="117" t="s">
        <v>570</v>
      </c>
      <c r="C160" s="145">
        <v>0</v>
      </c>
      <c r="D160" s="117"/>
    </row>
    <row r="161" spans="1:5" x14ac:dyDescent="0.25">
      <c r="A161" s="116">
        <v>2262</v>
      </c>
      <c r="B161" s="117" t="s">
        <v>571</v>
      </c>
      <c r="C161" s="145">
        <v>0</v>
      </c>
      <c r="D161" s="117"/>
      <c r="E161" s="117"/>
    </row>
    <row r="162" spans="1:5" x14ac:dyDescent="0.25">
      <c r="A162" s="116">
        <v>2263</v>
      </c>
      <c r="B162" s="117" t="s">
        <v>572</v>
      </c>
      <c r="C162" s="145">
        <v>0</v>
      </c>
      <c r="D162" s="117"/>
      <c r="E162" s="117"/>
    </row>
    <row r="163" spans="1:5" x14ac:dyDescent="0.25">
      <c r="A163" s="116">
        <v>2269</v>
      </c>
      <c r="B163" s="117" t="s">
        <v>573</v>
      </c>
      <c r="C163" s="145">
        <v>0</v>
      </c>
      <c r="D163" s="117"/>
      <c r="E163" s="117"/>
    </row>
    <row r="164" spans="1:5" x14ac:dyDescent="0.25">
      <c r="A164" s="117"/>
      <c r="B164" s="117"/>
      <c r="C164" s="117"/>
      <c r="D164" s="117"/>
      <c r="E164" s="117"/>
    </row>
    <row r="165" spans="1:5" x14ac:dyDescent="0.25">
      <c r="A165" s="113" t="s">
        <v>574</v>
      </c>
      <c r="B165" s="113"/>
      <c r="C165" s="113"/>
      <c r="D165" s="113"/>
      <c r="E165" s="113"/>
    </row>
    <row r="166" spans="1:5" x14ac:dyDescent="0.25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5">
      <c r="A167" s="116">
        <v>2190</v>
      </c>
      <c r="B167" s="117" t="s">
        <v>575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5">
      <c r="A168" s="116">
        <v>2191</v>
      </c>
      <c r="B168" s="117" t="s">
        <v>576</v>
      </c>
      <c r="C168" s="145">
        <v>0</v>
      </c>
      <c r="D168" s="117"/>
      <c r="E168" s="117"/>
    </row>
    <row r="169" spans="1:5" x14ac:dyDescent="0.25">
      <c r="A169" s="116">
        <v>2192</v>
      </c>
      <c r="B169" s="117" t="s">
        <v>577</v>
      </c>
      <c r="C169" s="145">
        <v>0</v>
      </c>
      <c r="D169" s="117"/>
    </row>
    <row r="170" spans="1:5" x14ac:dyDescent="0.25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5">
      <c r="A171" s="117"/>
      <c r="B171" s="117"/>
      <c r="C171" s="145"/>
      <c r="D171" s="117"/>
      <c r="E171" s="117"/>
    </row>
    <row r="172" spans="1:5" x14ac:dyDescent="0.25">
      <c r="A172" s="117"/>
      <c r="B172" s="117"/>
      <c r="C172" s="117"/>
      <c r="D172" s="117"/>
      <c r="E172" s="117"/>
    </row>
    <row r="173" spans="1:5" x14ac:dyDescent="0.25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11" workbookViewId="0">
      <selection activeCell="E16" sqref="E16"/>
    </sheetView>
  </sheetViews>
  <sheetFormatPr baseColWidth="10" defaultColWidth="9.07421875" defaultRowHeight="10.3" x14ac:dyDescent="0.25"/>
  <cols>
    <col min="1" max="1" width="10" style="22" customWidth="1"/>
    <col min="2" max="2" width="48.07421875" style="22" customWidth="1"/>
    <col min="3" max="3" width="22.921875" style="22" customWidth="1"/>
    <col min="4" max="4" width="16.61328125" style="22" customWidth="1"/>
    <col min="5" max="5" width="24.15234375" style="22" bestFit="1" customWidth="1"/>
    <col min="6" max="16384" width="9.07421875" style="22"/>
  </cols>
  <sheetData>
    <row r="1" spans="1:5" ht="18.899999999999999" customHeight="1" x14ac:dyDescent="0.25">
      <c r="A1" s="171" t="s">
        <v>596</v>
      </c>
      <c r="B1" s="171"/>
      <c r="C1" s="171"/>
      <c r="D1" s="20" t="s">
        <v>498</v>
      </c>
      <c r="E1" s="21">
        <v>2025</v>
      </c>
    </row>
    <row r="2" spans="1:5" ht="18.899999999999999" customHeight="1" x14ac:dyDescent="0.25">
      <c r="A2" s="171" t="s">
        <v>504</v>
      </c>
      <c r="B2" s="171"/>
      <c r="C2" s="171"/>
      <c r="D2" s="20" t="s">
        <v>499</v>
      </c>
      <c r="E2" s="21" t="s">
        <v>501</v>
      </c>
    </row>
    <row r="3" spans="1:5" ht="18.899999999999999" customHeight="1" x14ac:dyDescent="0.25">
      <c r="A3" s="171" t="s">
        <v>597</v>
      </c>
      <c r="B3" s="171"/>
      <c r="C3" s="171"/>
      <c r="D3" s="20" t="s">
        <v>500</v>
      </c>
      <c r="E3" s="21">
        <v>4</v>
      </c>
    </row>
    <row r="4" spans="1:5" ht="18.899999999999999" customHeight="1" x14ac:dyDescent="0.25">
      <c r="A4" s="171" t="s">
        <v>516</v>
      </c>
      <c r="B4" s="171"/>
      <c r="C4" s="171"/>
      <c r="D4" s="20"/>
      <c r="E4" s="21"/>
    </row>
    <row r="5" spans="1:5" x14ac:dyDescent="0.25">
      <c r="A5" s="23" t="s">
        <v>116</v>
      </c>
      <c r="B5" s="24"/>
      <c r="C5" s="24"/>
      <c r="D5" s="24"/>
      <c r="E5" s="24"/>
    </row>
    <row r="7" spans="1:5" x14ac:dyDescent="0.25">
      <c r="A7" s="24" t="s">
        <v>107</v>
      </c>
      <c r="B7" s="24"/>
      <c r="C7" s="24"/>
      <c r="D7" s="24"/>
      <c r="E7" s="24"/>
    </row>
    <row r="8" spans="1:5" x14ac:dyDescent="0.25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5">
      <c r="A9" s="26">
        <v>3110</v>
      </c>
      <c r="B9" s="22" t="s">
        <v>253</v>
      </c>
      <c r="C9" s="146">
        <v>0</v>
      </c>
      <c r="E9" s="22" t="str">
        <f>IF(OR(C9&lt;&gt;0,C10&lt;&gt;0,C11&lt;&gt;0),"","SIN INFORMACIÓN QUE REVELAR")</f>
        <v/>
      </c>
    </row>
    <row r="10" spans="1:5" x14ac:dyDescent="0.25">
      <c r="A10" s="26">
        <v>3120</v>
      </c>
      <c r="B10" s="22" t="s">
        <v>384</v>
      </c>
      <c r="C10" s="146">
        <v>75000</v>
      </c>
      <c r="E10" s="14"/>
    </row>
    <row r="11" spans="1:5" x14ac:dyDescent="0.25">
      <c r="A11" s="26">
        <v>3130</v>
      </c>
      <c r="B11" s="22" t="s">
        <v>385</v>
      </c>
      <c r="C11" s="146">
        <v>0</v>
      </c>
    </row>
    <row r="13" spans="1:5" x14ac:dyDescent="0.25">
      <c r="A13" s="24" t="s">
        <v>108</v>
      </c>
      <c r="B13" s="24"/>
      <c r="C13" s="24"/>
      <c r="D13" s="24"/>
      <c r="E13" s="24"/>
    </row>
    <row r="14" spans="1:5" x14ac:dyDescent="0.25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5">
      <c r="A15" s="26">
        <v>3210</v>
      </c>
      <c r="B15" s="22" t="s">
        <v>387</v>
      </c>
      <c r="C15" s="146">
        <v>3741710.14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5">
      <c r="A16" s="26">
        <v>3220</v>
      </c>
      <c r="B16" s="22" t="s">
        <v>388</v>
      </c>
      <c r="C16" s="146">
        <v>9305839.0299999993</v>
      </c>
    </row>
    <row r="17" spans="1:5" x14ac:dyDescent="0.25">
      <c r="A17" s="26">
        <v>3230</v>
      </c>
      <c r="B17" s="22" t="s">
        <v>389</v>
      </c>
      <c r="C17" s="146">
        <f>SUM(C18:C21)</f>
        <v>0</v>
      </c>
    </row>
    <row r="18" spans="1:5" x14ac:dyDescent="0.25">
      <c r="A18" s="26">
        <v>3231</v>
      </c>
      <c r="B18" s="22" t="s">
        <v>390</v>
      </c>
      <c r="C18" s="146">
        <v>0</v>
      </c>
    </row>
    <row r="19" spans="1:5" x14ac:dyDescent="0.25">
      <c r="A19" s="26">
        <v>3232</v>
      </c>
      <c r="B19" s="22" t="s">
        <v>391</v>
      </c>
      <c r="C19" s="146">
        <v>0</v>
      </c>
      <c r="E19" s="14"/>
    </row>
    <row r="20" spans="1:5" x14ac:dyDescent="0.25">
      <c r="A20" s="26">
        <v>3233</v>
      </c>
      <c r="B20" s="22" t="s">
        <v>392</v>
      </c>
      <c r="C20" s="146">
        <v>0</v>
      </c>
    </row>
    <row r="21" spans="1:5" x14ac:dyDescent="0.25">
      <c r="A21" s="26">
        <v>3239</v>
      </c>
      <c r="B21" s="22" t="s">
        <v>393</v>
      </c>
      <c r="C21" s="146">
        <v>0</v>
      </c>
    </row>
    <row r="22" spans="1:5" x14ac:dyDescent="0.25">
      <c r="A22" s="26">
        <v>3240</v>
      </c>
      <c r="B22" s="22" t="s">
        <v>394</v>
      </c>
      <c r="C22" s="146">
        <f>SUM(C23:C25)</f>
        <v>0</v>
      </c>
    </row>
    <row r="23" spans="1:5" x14ac:dyDescent="0.25">
      <c r="A23" s="26">
        <v>3241</v>
      </c>
      <c r="B23" s="22" t="s">
        <v>395</v>
      </c>
      <c r="C23" s="146">
        <v>0</v>
      </c>
    </row>
    <row r="24" spans="1:5" x14ac:dyDescent="0.25">
      <c r="A24" s="26">
        <v>3242</v>
      </c>
      <c r="B24" s="22" t="s">
        <v>396</v>
      </c>
      <c r="C24" s="146">
        <v>0</v>
      </c>
    </row>
    <row r="25" spans="1:5" x14ac:dyDescent="0.25">
      <c r="A25" s="26">
        <v>3243</v>
      </c>
      <c r="B25" s="22" t="s">
        <v>397</v>
      </c>
      <c r="C25" s="146">
        <v>0</v>
      </c>
    </row>
    <row r="26" spans="1:5" x14ac:dyDescent="0.25">
      <c r="A26" s="26">
        <v>3250</v>
      </c>
      <c r="B26" s="22" t="s">
        <v>398</v>
      </c>
      <c r="C26" s="146">
        <f>SUM(C27:C29)</f>
        <v>0</v>
      </c>
    </row>
    <row r="27" spans="1:5" x14ac:dyDescent="0.25">
      <c r="A27" s="26">
        <v>3251</v>
      </c>
      <c r="B27" s="22" t="s">
        <v>399</v>
      </c>
      <c r="C27" s="146">
        <v>0</v>
      </c>
    </row>
    <row r="28" spans="1:5" x14ac:dyDescent="0.25">
      <c r="A28" s="26">
        <v>3252</v>
      </c>
      <c r="B28" s="22" t="s">
        <v>400</v>
      </c>
      <c r="C28" s="146">
        <v>0</v>
      </c>
    </row>
    <row r="29" spans="1:5" x14ac:dyDescent="0.25">
      <c r="A29" s="26">
        <v>3253</v>
      </c>
      <c r="B29" s="22" t="s">
        <v>595</v>
      </c>
      <c r="C29" s="146">
        <v>0</v>
      </c>
    </row>
    <row r="30" spans="1:5" x14ac:dyDescent="0.25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64" zoomScaleNormal="100" workbookViewId="0">
      <selection activeCell="I71" sqref="I71"/>
    </sheetView>
  </sheetViews>
  <sheetFormatPr baseColWidth="10" defaultColWidth="9.07421875" defaultRowHeight="10.3" x14ac:dyDescent="0.25"/>
  <cols>
    <col min="1" max="1" width="10" style="22" customWidth="1"/>
    <col min="2" max="2" width="63.4609375" style="22" bestFit="1" customWidth="1"/>
    <col min="3" max="3" width="15.3828125" style="22" bestFit="1" customWidth="1"/>
    <col min="4" max="4" width="16.4609375" style="22" bestFit="1" customWidth="1"/>
    <col min="5" max="5" width="24.15234375" style="22" bestFit="1" customWidth="1"/>
    <col min="6" max="16384" width="9.07421875" style="22"/>
  </cols>
  <sheetData>
    <row r="1" spans="1:5" s="28" customFormat="1" ht="18.899999999999999" customHeight="1" x14ac:dyDescent="0.4">
      <c r="A1" s="171" t="s">
        <v>596</v>
      </c>
      <c r="B1" s="171"/>
      <c r="C1" s="171"/>
      <c r="D1" s="20" t="s">
        <v>498</v>
      </c>
      <c r="E1" s="21">
        <v>2025</v>
      </c>
    </row>
    <row r="2" spans="1:5" s="28" customFormat="1" ht="18.899999999999999" customHeight="1" x14ac:dyDescent="0.4">
      <c r="A2" s="171" t="s">
        <v>505</v>
      </c>
      <c r="B2" s="171"/>
      <c r="C2" s="171"/>
      <c r="D2" s="20" t="s">
        <v>499</v>
      </c>
      <c r="E2" s="21" t="s">
        <v>501</v>
      </c>
    </row>
    <row r="3" spans="1:5" s="28" customFormat="1" ht="18.899999999999999" customHeight="1" x14ac:dyDescent="0.4">
      <c r="A3" s="171" t="s">
        <v>597</v>
      </c>
      <c r="B3" s="171"/>
      <c r="C3" s="171"/>
      <c r="D3" s="20" t="s">
        <v>500</v>
      </c>
      <c r="E3" s="21">
        <v>4</v>
      </c>
    </row>
    <row r="4" spans="1:5" s="28" customFormat="1" ht="18.899999999999999" customHeight="1" x14ac:dyDescent="0.4">
      <c r="A4" s="171" t="s">
        <v>516</v>
      </c>
      <c r="B4" s="171"/>
      <c r="C4" s="171"/>
      <c r="D4" s="20"/>
      <c r="E4" s="21"/>
    </row>
    <row r="5" spans="1:5" x14ac:dyDescent="0.25">
      <c r="A5" s="23" t="s">
        <v>116</v>
      </c>
      <c r="B5" s="24"/>
      <c r="C5" s="24"/>
      <c r="D5" s="24"/>
      <c r="E5" s="24"/>
    </row>
    <row r="7" spans="1:5" x14ac:dyDescent="0.25">
      <c r="A7" s="24" t="s">
        <v>584</v>
      </c>
      <c r="B7" s="24"/>
      <c r="C7" s="24"/>
      <c r="D7" s="24"/>
      <c r="E7" s="136"/>
    </row>
    <row r="8" spans="1:5" x14ac:dyDescent="0.25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5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5">
      <c r="A10" s="26">
        <v>1112</v>
      </c>
      <c r="B10" s="22" t="s">
        <v>402</v>
      </c>
      <c r="C10" s="146">
        <v>10023904.890000001</v>
      </c>
      <c r="D10" s="146">
        <v>8480863.8000000007</v>
      </c>
    </row>
    <row r="11" spans="1:5" x14ac:dyDescent="0.25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5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5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5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5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5">
      <c r="A16" s="33">
        <v>1110</v>
      </c>
      <c r="B16" s="34" t="s">
        <v>519</v>
      </c>
      <c r="C16" s="147">
        <f>SUM(C9:C15)</f>
        <v>10023904.890000001</v>
      </c>
      <c r="D16" s="147">
        <f>SUM(D9:D15)</f>
        <v>8480863.8000000007</v>
      </c>
    </row>
    <row r="19" spans="1:5" x14ac:dyDescent="0.25">
      <c r="A19" s="24" t="s">
        <v>585</v>
      </c>
      <c r="B19" s="24"/>
      <c r="C19" s="24"/>
      <c r="D19" s="24"/>
    </row>
    <row r="20" spans="1:5" x14ac:dyDescent="0.25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5">
      <c r="A21" s="33">
        <v>1230</v>
      </c>
      <c r="B21" s="34" t="s">
        <v>149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5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5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5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5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5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5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5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5">
      <c r="A29" s="33">
        <v>1240</v>
      </c>
      <c r="B29" s="34" t="s">
        <v>157</v>
      </c>
      <c r="C29" s="147">
        <f>SUM(C30:C37)</f>
        <v>872350.74</v>
      </c>
      <c r="D29" s="147">
        <f>SUM(D30:D37)</f>
        <v>763434.1</v>
      </c>
    </row>
    <row r="30" spans="1:5" x14ac:dyDescent="0.25">
      <c r="A30" s="26">
        <v>1241</v>
      </c>
      <c r="B30" s="22" t="s">
        <v>158</v>
      </c>
      <c r="C30" s="146">
        <v>154360.74</v>
      </c>
      <c r="D30" s="146">
        <v>763434.1</v>
      </c>
    </row>
    <row r="31" spans="1:5" x14ac:dyDescent="0.25">
      <c r="A31" s="26">
        <v>1242</v>
      </c>
      <c r="B31" s="22" t="s">
        <v>159</v>
      </c>
      <c r="C31" s="146">
        <v>0</v>
      </c>
      <c r="D31" s="146">
        <v>0</v>
      </c>
    </row>
    <row r="32" spans="1:5" x14ac:dyDescent="0.25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5">
      <c r="A33" s="26">
        <v>1244</v>
      </c>
      <c r="B33" s="22" t="s">
        <v>161</v>
      </c>
      <c r="C33" s="146">
        <v>717990</v>
      </c>
      <c r="D33" s="146">
        <v>0</v>
      </c>
    </row>
    <row r="34" spans="1:5" x14ac:dyDescent="0.25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5">
      <c r="A35" s="26">
        <v>1246</v>
      </c>
      <c r="B35" s="22" t="s">
        <v>163</v>
      </c>
      <c r="C35" s="146">
        <v>0</v>
      </c>
      <c r="D35" s="146">
        <v>0</v>
      </c>
    </row>
    <row r="36" spans="1:5" x14ac:dyDescent="0.25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5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5">
      <c r="A38" s="118">
        <v>1250</v>
      </c>
      <c r="B38" s="119" t="s">
        <v>167</v>
      </c>
      <c r="C38" s="148">
        <f>SUM(C39:C43)</f>
        <v>36494.01</v>
      </c>
      <c r="D38" s="148">
        <f>SUM(D39:D43)</f>
        <v>157641.73000000001</v>
      </c>
    </row>
    <row r="39" spans="1:5" x14ac:dyDescent="0.25">
      <c r="A39" s="120">
        <v>1251</v>
      </c>
      <c r="B39" s="121" t="s">
        <v>168</v>
      </c>
      <c r="C39" s="149">
        <v>36494.01</v>
      </c>
      <c r="D39" s="149">
        <v>157641.73000000001</v>
      </c>
    </row>
    <row r="40" spans="1:5" x14ac:dyDescent="0.25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5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5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5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5">
      <c r="B44" s="82" t="s">
        <v>520</v>
      </c>
      <c r="C44" s="147">
        <f>C21+C29+C38</f>
        <v>908844.75</v>
      </c>
      <c r="D44" s="147">
        <f>D21+D29+D38</f>
        <v>921075.83</v>
      </c>
    </row>
    <row r="46" spans="1:5" x14ac:dyDescent="0.25">
      <c r="A46" s="24" t="s">
        <v>586</v>
      </c>
      <c r="B46" s="24"/>
      <c r="C46" s="24"/>
      <c r="D46" s="24"/>
      <c r="E46" s="136"/>
    </row>
    <row r="47" spans="1:5" x14ac:dyDescent="0.25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5">
      <c r="A48" s="33">
        <v>3210</v>
      </c>
      <c r="B48" s="34" t="s">
        <v>521</v>
      </c>
      <c r="C48" s="147">
        <v>3741710.14</v>
      </c>
      <c r="D48" s="147">
        <v>7579026.6399999997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5">
      <c r="A49" s="26"/>
      <c r="B49" s="82" t="s">
        <v>510</v>
      </c>
      <c r="C49" s="147">
        <f>C54+C66+C94+C97+C50</f>
        <v>2796980.17</v>
      </c>
      <c r="D49" s="147">
        <f>D54+D66+D94+D97+D50</f>
        <v>818293.57000000007</v>
      </c>
    </row>
    <row r="50" spans="1:4" x14ac:dyDescent="0.25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5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5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5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5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5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5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5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5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5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5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5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5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5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5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5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5">
      <c r="A66" s="33">
        <v>5500</v>
      </c>
      <c r="B66" s="34" t="s">
        <v>357</v>
      </c>
      <c r="C66" s="147">
        <f>C67+C76+C79+C85</f>
        <v>1444876.1500000001</v>
      </c>
      <c r="D66" s="147">
        <f>D67+D76+D79+D85</f>
        <v>263412.31</v>
      </c>
    </row>
    <row r="67" spans="1:4" x14ac:dyDescent="0.25">
      <c r="A67" s="26">
        <v>5510</v>
      </c>
      <c r="B67" s="22" t="s">
        <v>358</v>
      </c>
      <c r="C67" s="146">
        <f>SUM(C68:C75)</f>
        <v>1444876.1500000001</v>
      </c>
      <c r="D67" s="146">
        <f>SUM(D68:D75)</f>
        <v>263412.31</v>
      </c>
    </row>
    <row r="68" spans="1:4" x14ac:dyDescent="0.25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5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5">
      <c r="A70" s="26">
        <v>5513</v>
      </c>
      <c r="B70" s="22" t="s">
        <v>361</v>
      </c>
      <c r="C70" s="146">
        <v>0</v>
      </c>
      <c r="D70" s="146">
        <v>0</v>
      </c>
    </row>
    <row r="71" spans="1:4" x14ac:dyDescent="0.25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5">
      <c r="A72" s="26">
        <v>5515</v>
      </c>
      <c r="B72" s="22" t="s">
        <v>363</v>
      </c>
      <c r="C72" s="146">
        <v>1321904.57</v>
      </c>
      <c r="D72" s="146">
        <v>150434.12</v>
      </c>
    </row>
    <row r="73" spans="1:4" x14ac:dyDescent="0.25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5">
      <c r="A74" s="26">
        <v>5517</v>
      </c>
      <c r="B74" s="22" t="s">
        <v>365</v>
      </c>
      <c r="C74" s="146">
        <v>122971.58</v>
      </c>
      <c r="D74" s="146">
        <v>112978.19</v>
      </c>
    </row>
    <row r="75" spans="1:4" x14ac:dyDescent="0.25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5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5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5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5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5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5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5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5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5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5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5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5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5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5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5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5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5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5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5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5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5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5">
      <c r="A97" s="33">
        <v>2110</v>
      </c>
      <c r="B97" s="85" t="s">
        <v>522</v>
      </c>
      <c r="C97" s="147">
        <f>SUM(C98:C102)</f>
        <v>1352104.02</v>
      </c>
      <c r="D97" s="147">
        <f>SUM(D98:D102)</f>
        <v>554881.26</v>
      </c>
    </row>
    <row r="98" spans="1:4" x14ac:dyDescent="0.25">
      <c r="A98" s="26">
        <v>2111</v>
      </c>
      <c r="B98" s="22" t="s">
        <v>523</v>
      </c>
      <c r="C98" s="146">
        <v>173849.89</v>
      </c>
      <c r="D98" s="146">
        <v>147842.31</v>
      </c>
    </row>
    <row r="99" spans="1:4" x14ac:dyDescent="0.25">
      <c r="A99" s="26">
        <v>2112</v>
      </c>
      <c r="B99" s="22" t="s">
        <v>524</v>
      </c>
      <c r="C99" s="146">
        <v>10270</v>
      </c>
      <c r="D99" s="146">
        <v>0</v>
      </c>
    </row>
    <row r="100" spans="1:4" x14ac:dyDescent="0.25">
      <c r="A100" s="26">
        <v>2112</v>
      </c>
      <c r="B100" s="22" t="s">
        <v>525</v>
      </c>
      <c r="C100" s="146">
        <v>1167984.1299999999</v>
      </c>
      <c r="D100" s="146">
        <v>407038.95</v>
      </c>
    </row>
    <row r="101" spans="1:4" x14ac:dyDescent="0.25">
      <c r="A101" s="26">
        <v>2115</v>
      </c>
      <c r="B101" s="22" t="s">
        <v>526</v>
      </c>
      <c r="C101" s="146">
        <v>0</v>
      </c>
      <c r="D101" s="146">
        <v>0</v>
      </c>
    </row>
    <row r="102" spans="1:4" x14ac:dyDescent="0.25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5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5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5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5">
      <c r="A106" s="98"/>
      <c r="B106" s="102" t="s">
        <v>542</v>
      </c>
      <c r="C106" s="150">
        <f>+C107+C129</f>
        <v>0</v>
      </c>
      <c r="D106" s="150">
        <f>+D107+D129</f>
        <v>0</v>
      </c>
    </row>
    <row r="107" spans="1:4" x14ac:dyDescent="0.25">
      <c r="A107" s="96">
        <v>4300</v>
      </c>
      <c r="B107" s="100" t="s">
        <v>590</v>
      </c>
      <c r="C107" s="153">
        <f>C121+C108+C111+C117+C119</f>
        <v>0</v>
      </c>
      <c r="D107" s="155">
        <f>D121+D108+D111+D117+D119</f>
        <v>0</v>
      </c>
    </row>
    <row r="108" spans="1:4" x14ac:dyDescent="0.25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5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5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5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5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5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5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5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5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5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5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5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5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5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5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5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5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5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5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5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5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5">
      <c r="A129" s="33">
        <v>1120</v>
      </c>
      <c r="B129" s="85" t="s">
        <v>528</v>
      </c>
      <c r="C129" s="147">
        <f>SUM(C130:C138)</f>
        <v>0</v>
      </c>
      <c r="D129" s="147">
        <f>SUM(D130:D138)</f>
        <v>0</v>
      </c>
    </row>
    <row r="130" spans="1:4" x14ac:dyDescent="0.25">
      <c r="A130" s="26">
        <v>1124</v>
      </c>
      <c r="B130" s="86" t="s">
        <v>529</v>
      </c>
      <c r="C130" s="159">
        <v>0</v>
      </c>
      <c r="D130" s="146">
        <v>0</v>
      </c>
    </row>
    <row r="131" spans="1:4" x14ac:dyDescent="0.25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5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5">
      <c r="A133" s="26">
        <v>1124</v>
      </c>
      <c r="B133" s="86" t="s">
        <v>532</v>
      </c>
      <c r="C133" s="159">
        <v>0</v>
      </c>
      <c r="D133" s="146">
        <v>0</v>
      </c>
    </row>
    <row r="134" spans="1:4" x14ac:dyDescent="0.25">
      <c r="A134" s="26">
        <v>1124</v>
      </c>
      <c r="B134" s="86" t="s">
        <v>533</v>
      </c>
      <c r="C134" s="146">
        <v>0</v>
      </c>
      <c r="D134" s="146">
        <v>0</v>
      </c>
    </row>
    <row r="135" spans="1:4" x14ac:dyDescent="0.25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5">
      <c r="A136" s="26">
        <v>1122</v>
      </c>
      <c r="B136" s="86" t="s">
        <v>535</v>
      </c>
      <c r="C136" s="146">
        <v>0</v>
      </c>
      <c r="D136" s="146">
        <v>0</v>
      </c>
    </row>
    <row r="137" spans="1:4" x14ac:dyDescent="0.25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5">
      <c r="A138" s="26">
        <v>1122</v>
      </c>
      <c r="B138" s="86" t="s">
        <v>537</v>
      </c>
      <c r="C138" s="146">
        <v>0</v>
      </c>
      <c r="D138" s="146">
        <v>0</v>
      </c>
    </row>
    <row r="139" spans="1:4" x14ac:dyDescent="0.25">
      <c r="A139" s="26"/>
      <c r="B139" s="87" t="s">
        <v>538</v>
      </c>
      <c r="C139" s="147">
        <f>C48+C49-C103-C106</f>
        <v>6538690.3100000005</v>
      </c>
      <c r="D139" s="147">
        <f>D48+D49-D103-D106</f>
        <v>8397320.209999999</v>
      </c>
    </row>
    <row r="141" spans="1:4" x14ac:dyDescent="0.25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609375" defaultRowHeight="10.3" x14ac:dyDescent="0.25"/>
  <cols>
    <col min="1" max="1" width="3.3828125" style="30" customWidth="1"/>
    <col min="2" max="2" width="63.07421875" style="30" customWidth="1"/>
    <col min="3" max="3" width="17.61328125" style="30" customWidth="1"/>
    <col min="4" max="16384" width="11.4609375" style="30"/>
  </cols>
  <sheetData>
    <row r="1" spans="1:3" s="29" customFormat="1" ht="18" customHeight="1" x14ac:dyDescent="0.4">
      <c r="A1" s="172" t="s">
        <v>596</v>
      </c>
      <c r="B1" s="173"/>
      <c r="C1" s="174"/>
    </row>
    <row r="2" spans="1:3" s="29" customFormat="1" ht="18" customHeight="1" x14ac:dyDescent="0.4">
      <c r="A2" s="175" t="s">
        <v>506</v>
      </c>
      <c r="B2" s="176"/>
      <c r="C2" s="177"/>
    </row>
    <row r="3" spans="1:3" s="29" customFormat="1" ht="18" customHeight="1" x14ac:dyDescent="0.4">
      <c r="A3" s="175" t="s">
        <v>597</v>
      </c>
      <c r="B3" s="176"/>
      <c r="C3" s="177"/>
    </row>
    <row r="4" spans="1:3" s="31" customFormat="1" ht="18" customHeight="1" x14ac:dyDescent="0.25">
      <c r="A4" s="178" t="s">
        <v>507</v>
      </c>
      <c r="B4" s="179"/>
      <c r="C4" s="180"/>
    </row>
    <row r="5" spans="1:3" s="31" customFormat="1" ht="18" customHeight="1" x14ac:dyDescent="0.25">
      <c r="A5" s="181" t="s">
        <v>406</v>
      </c>
      <c r="B5" s="182"/>
      <c r="C5" s="129">
        <v>2025</v>
      </c>
    </row>
    <row r="6" spans="1:3" x14ac:dyDescent="0.25">
      <c r="A6" s="45" t="s">
        <v>435</v>
      </c>
      <c r="B6" s="45"/>
      <c r="C6" s="88">
        <v>29060264.420000002</v>
      </c>
    </row>
    <row r="7" spans="1:3" x14ac:dyDescent="0.25">
      <c r="A7" s="46"/>
      <c r="B7" s="47"/>
      <c r="C7" s="48"/>
    </row>
    <row r="8" spans="1:3" x14ac:dyDescent="0.25">
      <c r="A8" s="55" t="s">
        <v>436</v>
      </c>
      <c r="B8" s="55"/>
      <c r="C8" s="89">
        <f>SUM(C9:C14)</f>
        <v>0</v>
      </c>
    </row>
    <row r="9" spans="1:3" x14ac:dyDescent="0.25">
      <c r="A9" s="62" t="s">
        <v>437</v>
      </c>
      <c r="B9" s="61" t="s">
        <v>261</v>
      </c>
      <c r="C9" s="90">
        <v>0</v>
      </c>
    </row>
    <row r="10" spans="1:3" x14ac:dyDescent="0.25">
      <c r="A10" s="49" t="s">
        <v>438</v>
      </c>
      <c r="B10" s="50" t="s">
        <v>447</v>
      </c>
      <c r="C10" s="90">
        <v>0</v>
      </c>
    </row>
    <row r="11" spans="1:3" x14ac:dyDescent="0.25">
      <c r="A11" s="49" t="s">
        <v>439</v>
      </c>
      <c r="B11" s="50" t="s">
        <v>269</v>
      </c>
      <c r="C11" s="90">
        <v>0</v>
      </c>
    </row>
    <row r="12" spans="1:3" x14ac:dyDescent="0.25">
      <c r="A12" s="49" t="s">
        <v>440</v>
      </c>
      <c r="B12" s="50" t="s">
        <v>270</v>
      </c>
      <c r="C12" s="90">
        <v>0</v>
      </c>
    </row>
    <row r="13" spans="1:3" x14ac:dyDescent="0.25">
      <c r="A13" s="49" t="s">
        <v>441</v>
      </c>
      <c r="B13" s="50" t="s">
        <v>271</v>
      </c>
      <c r="C13" s="90">
        <v>0</v>
      </c>
    </row>
    <row r="14" spans="1:3" x14ac:dyDescent="0.25">
      <c r="A14" s="51" t="s">
        <v>442</v>
      </c>
      <c r="B14" s="52" t="s">
        <v>443</v>
      </c>
      <c r="C14" s="90">
        <v>0</v>
      </c>
    </row>
    <row r="15" spans="1:3" x14ac:dyDescent="0.25">
      <c r="A15" s="46"/>
      <c r="B15" s="53"/>
      <c r="C15" s="54"/>
    </row>
    <row r="16" spans="1:3" x14ac:dyDescent="0.25">
      <c r="A16" s="55" t="s">
        <v>592</v>
      </c>
      <c r="B16" s="47"/>
      <c r="C16" s="89">
        <f>SUM(C17:C19)</f>
        <v>0</v>
      </c>
    </row>
    <row r="17" spans="1:3" x14ac:dyDescent="0.25">
      <c r="A17" s="56">
        <v>3.1</v>
      </c>
      <c r="B17" s="50" t="s">
        <v>446</v>
      </c>
      <c r="C17" s="90">
        <v>0</v>
      </c>
    </row>
    <row r="18" spans="1:3" x14ac:dyDescent="0.25">
      <c r="A18" s="57">
        <v>3.2</v>
      </c>
      <c r="B18" s="50" t="s">
        <v>444</v>
      </c>
      <c r="C18" s="90">
        <v>0</v>
      </c>
    </row>
    <row r="19" spans="1:3" x14ac:dyDescent="0.25">
      <c r="A19" s="57">
        <v>3.3</v>
      </c>
      <c r="B19" s="52" t="s">
        <v>445</v>
      </c>
      <c r="C19" s="91">
        <v>0</v>
      </c>
    </row>
    <row r="20" spans="1:3" x14ac:dyDescent="0.25">
      <c r="A20" s="46"/>
      <c r="B20" s="58"/>
      <c r="C20" s="59"/>
    </row>
    <row r="21" spans="1:3" x14ac:dyDescent="0.25">
      <c r="A21" s="60" t="s">
        <v>543</v>
      </c>
      <c r="B21" s="60"/>
      <c r="C21" s="88">
        <f>C6+C8-C16</f>
        <v>29060264.420000002</v>
      </c>
    </row>
    <row r="23" spans="1:3" x14ac:dyDescent="0.25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8" sqref="B38"/>
    </sheetView>
  </sheetViews>
  <sheetFormatPr baseColWidth="10" defaultColWidth="11.4609375" defaultRowHeight="10.3" x14ac:dyDescent="0.25"/>
  <cols>
    <col min="1" max="1" width="3.61328125" style="30" customWidth="1"/>
    <col min="2" max="2" width="62.07421875" style="30" customWidth="1"/>
    <col min="3" max="3" width="17.61328125" style="30" customWidth="1"/>
    <col min="4" max="16384" width="11.4609375" style="30"/>
  </cols>
  <sheetData>
    <row r="1" spans="1:3" s="32" customFormat="1" ht="18.899999999999999" customHeight="1" x14ac:dyDescent="0.4">
      <c r="A1" s="183" t="s">
        <v>596</v>
      </c>
      <c r="B1" s="184"/>
      <c r="C1" s="185"/>
    </row>
    <row r="2" spans="1:3" s="32" customFormat="1" ht="18.899999999999999" customHeight="1" x14ac:dyDescent="0.4">
      <c r="A2" s="186" t="s">
        <v>508</v>
      </c>
      <c r="B2" s="187"/>
      <c r="C2" s="188"/>
    </row>
    <row r="3" spans="1:3" s="32" customFormat="1" ht="18.899999999999999" customHeight="1" x14ac:dyDescent="0.4">
      <c r="A3" s="186" t="s">
        <v>597</v>
      </c>
      <c r="B3" s="187"/>
      <c r="C3" s="188"/>
    </row>
    <row r="4" spans="1:3" x14ac:dyDescent="0.25">
      <c r="A4" s="178" t="s">
        <v>507</v>
      </c>
      <c r="B4" s="179"/>
      <c r="C4" s="180"/>
    </row>
    <row r="5" spans="1:3" ht="22.3" customHeight="1" x14ac:dyDescent="0.25">
      <c r="A5" s="189" t="s">
        <v>406</v>
      </c>
      <c r="B5" s="190"/>
      <c r="C5" s="129">
        <v>2025</v>
      </c>
    </row>
    <row r="6" spans="1:3" x14ac:dyDescent="0.25">
      <c r="A6" s="70" t="s">
        <v>448</v>
      </c>
      <c r="B6" s="45"/>
      <c r="C6" s="92">
        <v>24782522.879999999</v>
      </c>
    </row>
    <row r="7" spans="1:3" x14ac:dyDescent="0.25">
      <c r="A7" s="64"/>
      <c r="B7" s="47"/>
      <c r="C7" s="65"/>
    </row>
    <row r="8" spans="1:3" x14ac:dyDescent="0.25">
      <c r="A8" s="55" t="s">
        <v>449</v>
      </c>
      <c r="B8" s="66"/>
      <c r="C8" s="89">
        <f>SUM(C9:C29)</f>
        <v>908844.75</v>
      </c>
    </row>
    <row r="9" spans="1:3" x14ac:dyDescent="0.25">
      <c r="A9" s="80">
        <v>2.1</v>
      </c>
      <c r="B9" s="71" t="s">
        <v>289</v>
      </c>
      <c r="C9" s="93">
        <v>0</v>
      </c>
    </row>
    <row r="10" spans="1:3" x14ac:dyDescent="0.25">
      <c r="A10" s="80">
        <v>2.2000000000000002</v>
      </c>
      <c r="B10" s="71" t="s">
        <v>286</v>
      </c>
      <c r="C10" s="93">
        <v>0</v>
      </c>
    </row>
    <row r="11" spans="1:3" x14ac:dyDescent="0.25">
      <c r="A11" s="76">
        <v>2.2999999999999998</v>
      </c>
      <c r="B11" s="63" t="s">
        <v>158</v>
      </c>
      <c r="C11" s="93">
        <v>154360.74</v>
      </c>
    </row>
    <row r="12" spans="1:3" x14ac:dyDescent="0.25">
      <c r="A12" s="76">
        <v>2.4</v>
      </c>
      <c r="B12" s="63" t="s">
        <v>159</v>
      </c>
      <c r="C12" s="93">
        <v>0</v>
      </c>
    </row>
    <row r="13" spans="1:3" x14ac:dyDescent="0.25">
      <c r="A13" s="76">
        <v>2.5</v>
      </c>
      <c r="B13" s="63" t="s">
        <v>160</v>
      </c>
      <c r="C13" s="93">
        <v>0</v>
      </c>
    </row>
    <row r="14" spans="1:3" x14ac:dyDescent="0.25">
      <c r="A14" s="76">
        <v>2.6</v>
      </c>
      <c r="B14" s="63" t="s">
        <v>161</v>
      </c>
      <c r="C14" s="93">
        <v>717990</v>
      </c>
    </row>
    <row r="15" spans="1:3" x14ac:dyDescent="0.25">
      <c r="A15" s="76">
        <v>2.7</v>
      </c>
      <c r="B15" s="63" t="s">
        <v>162</v>
      </c>
      <c r="C15" s="93">
        <v>0</v>
      </c>
    </row>
    <row r="16" spans="1:3" x14ac:dyDescent="0.25">
      <c r="A16" s="76">
        <v>2.8</v>
      </c>
      <c r="B16" s="63" t="s">
        <v>163</v>
      </c>
      <c r="C16" s="93">
        <v>0</v>
      </c>
    </row>
    <row r="17" spans="1:3" x14ac:dyDescent="0.25">
      <c r="A17" s="76">
        <v>2.9</v>
      </c>
      <c r="B17" s="63" t="s">
        <v>165</v>
      </c>
      <c r="C17" s="93">
        <v>0</v>
      </c>
    </row>
    <row r="18" spans="1:3" x14ac:dyDescent="0.25">
      <c r="A18" s="76" t="s">
        <v>450</v>
      </c>
      <c r="B18" s="63" t="s">
        <v>451</v>
      </c>
      <c r="C18" s="93">
        <v>0</v>
      </c>
    </row>
    <row r="19" spans="1:3" x14ac:dyDescent="0.25">
      <c r="A19" s="76" t="s">
        <v>476</v>
      </c>
      <c r="B19" s="63" t="s">
        <v>167</v>
      </c>
      <c r="C19" s="93">
        <v>36494.01</v>
      </c>
    </row>
    <row r="20" spans="1:3" x14ac:dyDescent="0.25">
      <c r="A20" s="76" t="s">
        <v>477</v>
      </c>
      <c r="B20" s="63" t="s">
        <v>452</v>
      </c>
      <c r="C20" s="93">
        <v>0</v>
      </c>
    </row>
    <row r="21" spans="1:3" x14ac:dyDescent="0.25">
      <c r="A21" s="76" t="s">
        <v>478</v>
      </c>
      <c r="B21" s="63" t="s">
        <v>453</v>
      </c>
      <c r="C21" s="93">
        <v>0</v>
      </c>
    </row>
    <row r="22" spans="1:3" x14ac:dyDescent="0.25">
      <c r="A22" s="76" t="s">
        <v>479</v>
      </c>
      <c r="B22" s="63" t="s">
        <v>454</v>
      </c>
      <c r="C22" s="93">
        <v>0</v>
      </c>
    </row>
    <row r="23" spans="1:3" x14ac:dyDescent="0.25">
      <c r="A23" s="76" t="s">
        <v>455</v>
      </c>
      <c r="B23" s="63" t="s">
        <v>456</v>
      </c>
      <c r="C23" s="93">
        <v>0</v>
      </c>
    </row>
    <row r="24" spans="1:3" x14ac:dyDescent="0.25">
      <c r="A24" s="76" t="s">
        <v>457</v>
      </c>
      <c r="B24" s="63" t="s">
        <v>458</v>
      </c>
      <c r="C24" s="93">
        <v>0</v>
      </c>
    </row>
    <row r="25" spans="1:3" x14ac:dyDescent="0.25">
      <c r="A25" s="76" t="s">
        <v>459</v>
      </c>
      <c r="B25" s="63" t="s">
        <v>460</v>
      </c>
      <c r="C25" s="93">
        <v>0</v>
      </c>
    </row>
    <row r="26" spans="1:3" x14ac:dyDescent="0.25">
      <c r="A26" s="76" t="s">
        <v>461</v>
      </c>
      <c r="B26" s="63" t="s">
        <v>462</v>
      </c>
      <c r="C26" s="93">
        <v>0</v>
      </c>
    </row>
    <row r="27" spans="1:3" x14ac:dyDescent="0.25">
      <c r="A27" s="76" t="s">
        <v>463</v>
      </c>
      <c r="B27" s="63" t="s">
        <v>464</v>
      </c>
      <c r="C27" s="93">
        <v>0</v>
      </c>
    </row>
    <row r="28" spans="1:3" x14ac:dyDescent="0.25">
      <c r="A28" s="76" t="s">
        <v>465</v>
      </c>
      <c r="B28" s="63" t="s">
        <v>466</v>
      </c>
      <c r="C28" s="93">
        <v>0</v>
      </c>
    </row>
    <row r="29" spans="1:3" x14ac:dyDescent="0.25">
      <c r="A29" s="76" t="s">
        <v>467</v>
      </c>
      <c r="B29" s="71" t="s">
        <v>468</v>
      </c>
      <c r="C29" s="93">
        <v>0</v>
      </c>
    </row>
    <row r="30" spans="1:3" x14ac:dyDescent="0.25">
      <c r="A30" s="77"/>
      <c r="B30" s="72"/>
      <c r="C30" s="73"/>
    </row>
    <row r="31" spans="1:3" x14ac:dyDescent="0.25">
      <c r="A31" s="74" t="s">
        <v>469</v>
      </c>
      <c r="B31" s="75"/>
      <c r="C31" s="94">
        <f>SUM(C32:C38)</f>
        <v>1444876.15</v>
      </c>
    </row>
    <row r="32" spans="1:3" x14ac:dyDescent="0.25">
      <c r="A32" s="76" t="s">
        <v>470</v>
      </c>
      <c r="B32" s="63" t="s">
        <v>358</v>
      </c>
      <c r="C32" s="93">
        <v>1444876.15</v>
      </c>
    </row>
    <row r="33" spans="1:3" x14ac:dyDescent="0.25">
      <c r="A33" s="76" t="s">
        <v>471</v>
      </c>
      <c r="B33" s="63" t="s">
        <v>40</v>
      </c>
      <c r="C33" s="93">
        <v>0</v>
      </c>
    </row>
    <row r="34" spans="1:3" x14ac:dyDescent="0.25">
      <c r="A34" s="76" t="s">
        <v>472</v>
      </c>
      <c r="B34" s="63" t="s">
        <v>368</v>
      </c>
      <c r="C34" s="93">
        <v>0</v>
      </c>
    </row>
    <row r="35" spans="1:3" x14ac:dyDescent="0.25">
      <c r="A35" s="76" t="s">
        <v>473</v>
      </c>
      <c r="B35" s="63" t="s">
        <v>374</v>
      </c>
      <c r="C35" s="93">
        <v>0</v>
      </c>
    </row>
    <row r="36" spans="1:3" x14ac:dyDescent="0.25">
      <c r="A36" s="76" t="s">
        <v>474</v>
      </c>
      <c r="B36" s="63" t="s">
        <v>382</v>
      </c>
      <c r="C36" s="93">
        <v>0</v>
      </c>
    </row>
    <row r="37" spans="1:3" x14ac:dyDescent="0.25">
      <c r="A37" s="76" t="s">
        <v>545</v>
      </c>
      <c r="B37" s="63" t="s">
        <v>593</v>
      </c>
      <c r="C37" s="93">
        <v>0</v>
      </c>
    </row>
    <row r="38" spans="1:3" x14ac:dyDescent="0.25">
      <c r="A38" s="76" t="s">
        <v>546</v>
      </c>
      <c r="B38" s="71" t="s">
        <v>475</v>
      </c>
      <c r="C38" s="95">
        <v>0</v>
      </c>
    </row>
    <row r="39" spans="1:3" x14ac:dyDescent="0.25">
      <c r="A39" s="64"/>
      <c r="B39" s="67"/>
      <c r="C39" s="68"/>
    </row>
    <row r="40" spans="1:3" x14ac:dyDescent="0.25">
      <c r="A40" s="69" t="s">
        <v>544</v>
      </c>
      <c r="B40" s="45"/>
      <c r="C40" s="88">
        <f>C6-C8+C31</f>
        <v>25318554.279999997</v>
      </c>
    </row>
    <row r="42" spans="1:3" x14ac:dyDescent="0.25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="78" workbookViewId="0">
      <selection activeCell="C58" sqref="C58"/>
    </sheetView>
  </sheetViews>
  <sheetFormatPr baseColWidth="10" defaultColWidth="9.07421875" defaultRowHeight="10.3" x14ac:dyDescent="0.25"/>
  <cols>
    <col min="1" max="1" width="10" style="22" customWidth="1"/>
    <col min="2" max="2" width="68.53515625" style="22" bestFit="1" customWidth="1"/>
    <col min="3" max="3" width="17.4609375" style="22" bestFit="1" customWidth="1"/>
    <col min="4" max="5" width="23.61328125" style="22" bestFit="1" customWidth="1"/>
    <col min="6" max="6" width="19.3828125" style="22" customWidth="1"/>
    <col min="7" max="7" width="24.15234375" style="22" bestFit="1" customWidth="1"/>
    <col min="8" max="10" width="20.3828125" style="22" customWidth="1"/>
    <col min="11" max="16384" width="9.07421875" style="22"/>
  </cols>
  <sheetData>
    <row r="1" spans="1:10" ht="18.899999999999999" customHeight="1" x14ac:dyDescent="0.25">
      <c r="A1" s="171" t="s">
        <v>596</v>
      </c>
      <c r="B1" s="192"/>
      <c r="C1" s="192"/>
      <c r="D1" s="192"/>
      <c r="E1" s="192"/>
      <c r="F1" s="192"/>
      <c r="G1" s="20" t="s">
        <v>498</v>
      </c>
      <c r="H1" s="21">
        <v>2025</v>
      </c>
    </row>
    <row r="2" spans="1:10" ht="18.899999999999999" customHeight="1" x14ac:dyDescent="0.25">
      <c r="A2" s="171" t="s">
        <v>509</v>
      </c>
      <c r="B2" s="192"/>
      <c r="C2" s="192"/>
      <c r="D2" s="192"/>
      <c r="E2" s="192"/>
      <c r="F2" s="192"/>
      <c r="G2" s="20" t="s">
        <v>499</v>
      </c>
      <c r="H2" s="21" t="s">
        <v>501</v>
      </c>
    </row>
    <row r="3" spans="1:10" ht="18.899999999999999" customHeight="1" x14ac:dyDescent="0.25">
      <c r="A3" s="193" t="s">
        <v>597</v>
      </c>
      <c r="B3" s="194"/>
      <c r="C3" s="194"/>
      <c r="D3" s="194"/>
      <c r="E3" s="194"/>
      <c r="F3" s="194"/>
      <c r="G3" s="20" t="s">
        <v>500</v>
      </c>
      <c r="H3" s="21">
        <v>4</v>
      </c>
    </row>
    <row r="4" spans="1:10" x14ac:dyDescent="0.25">
      <c r="A4" s="193" t="str">
        <f>'Notas a los Edos Financieros'!A4</f>
        <v>(Cifras en Pesos)</v>
      </c>
      <c r="B4" s="194"/>
      <c r="C4" s="194"/>
      <c r="D4" s="194"/>
      <c r="E4" s="194"/>
      <c r="F4" s="194"/>
      <c r="G4" s="128"/>
      <c r="H4" s="128"/>
    </row>
    <row r="5" spans="1:10" x14ac:dyDescent="0.25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5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5">
      <c r="A9" s="33">
        <v>7000</v>
      </c>
      <c r="B9" s="34" t="s">
        <v>80</v>
      </c>
    </row>
    <row r="10" spans="1:10" x14ac:dyDescent="0.25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5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5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5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5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5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5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5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5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5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5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5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5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5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5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5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5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5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5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5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5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5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5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5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5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5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5">
      <c r="C36" s="146"/>
      <c r="D36" s="146"/>
      <c r="E36" s="146"/>
      <c r="F36" s="146"/>
    </row>
    <row r="37" spans="1:6" s="34" customFormat="1" x14ac:dyDescent="0.25">
      <c r="A37" s="33">
        <v>8000</v>
      </c>
      <c r="B37" s="34" t="s">
        <v>53</v>
      </c>
    </row>
    <row r="38" spans="1:6" x14ac:dyDescent="0.25">
      <c r="C38" s="27"/>
      <c r="D38" s="27"/>
      <c r="E38" s="27"/>
      <c r="F38" s="27"/>
    </row>
    <row r="39" spans="1:6" x14ac:dyDescent="0.25">
      <c r="B39" s="191" t="s">
        <v>547</v>
      </c>
      <c r="C39" s="191"/>
      <c r="D39" s="27"/>
      <c r="E39" s="27"/>
      <c r="F39" s="27"/>
    </row>
    <row r="40" spans="1:6" x14ac:dyDescent="0.25">
      <c r="B40" s="125" t="s">
        <v>406</v>
      </c>
      <c r="C40" s="130">
        <f>H1</f>
        <v>2025</v>
      </c>
      <c r="D40" s="27"/>
      <c r="E40" s="27"/>
      <c r="F40" s="27"/>
    </row>
    <row r="41" spans="1:6" x14ac:dyDescent="0.25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5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5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5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5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5">
      <c r="B46" s="126"/>
      <c r="C46" s="127"/>
      <c r="D46" s="27"/>
      <c r="E46" s="27"/>
      <c r="F46" s="27"/>
    </row>
    <row r="47" spans="1:6" x14ac:dyDescent="0.25">
      <c r="B47" s="132"/>
      <c r="C47" s="133"/>
      <c r="D47" s="27"/>
      <c r="E47" s="27"/>
      <c r="F47" s="27"/>
    </row>
    <row r="48" spans="1:6" x14ac:dyDescent="0.25">
      <c r="B48" s="191" t="s">
        <v>548</v>
      </c>
      <c r="C48" s="191"/>
    </row>
    <row r="49" spans="1:3" x14ac:dyDescent="0.25">
      <c r="B49" s="131" t="s">
        <v>406</v>
      </c>
      <c r="C49" s="130">
        <f>H1</f>
        <v>2025</v>
      </c>
    </row>
    <row r="50" spans="1:3" x14ac:dyDescent="0.25">
      <c r="A50" s="22">
        <v>8210</v>
      </c>
      <c r="B50" s="103" t="s">
        <v>47</v>
      </c>
      <c r="C50" s="90">
        <v>0</v>
      </c>
    </row>
    <row r="51" spans="1:3" x14ac:dyDescent="0.25">
      <c r="A51" s="22">
        <v>8220</v>
      </c>
      <c r="B51" s="103" t="s">
        <v>46</v>
      </c>
      <c r="C51" s="90">
        <v>0</v>
      </c>
    </row>
    <row r="52" spans="1:3" x14ac:dyDescent="0.25">
      <c r="A52" s="22">
        <v>8230</v>
      </c>
      <c r="B52" s="103" t="s">
        <v>594</v>
      </c>
      <c r="C52" s="90">
        <v>0</v>
      </c>
    </row>
    <row r="53" spans="1:3" x14ac:dyDescent="0.25">
      <c r="A53" s="22">
        <v>8240</v>
      </c>
      <c r="B53" s="103" t="s">
        <v>45</v>
      </c>
      <c r="C53" s="90">
        <v>0</v>
      </c>
    </row>
    <row r="54" spans="1:3" x14ac:dyDescent="0.25">
      <c r="A54" s="22">
        <v>8250</v>
      </c>
      <c r="B54" s="103" t="s">
        <v>44</v>
      </c>
      <c r="C54" s="90">
        <v>0</v>
      </c>
    </row>
    <row r="55" spans="1:3" x14ac:dyDescent="0.25">
      <c r="A55" s="22">
        <v>8260</v>
      </c>
      <c r="B55" s="103" t="s">
        <v>43</v>
      </c>
      <c r="C55" s="90">
        <v>0</v>
      </c>
    </row>
    <row r="56" spans="1:3" x14ac:dyDescent="0.25">
      <c r="A56" s="22">
        <v>8270</v>
      </c>
      <c r="B56" s="103" t="s">
        <v>42</v>
      </c>
      <c r="C56" s="90">
        <v>0</v>
      </c>
    </row>
    <row r="58" spans="1:3" x14ac:dyDescent="0.25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Sara Mendez</cp:lastModifiedBy>
  <cp:lastPrinted>2019-02-13T21:19:08Z</cp:lastPrinted>
  <dcterms:created xsi:type="dcterms:W3CDTF">2012-12-11T20:36:24Z</dcterms:created>
  <dcterms:modified xsi:type="dcterms:W3CDTF">2026-01-30T19:09:20Z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